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Krycí list" sheetId="1" r:id="rId1"/>
    <sheet name="Rekapitulace" sheetId="2" r:id="rId2"/>
    <sheet name="Rozpocet" sheetId="3" r:id="rId3"/>
    <sheet name="#Figury" sheetId="4" state="hidden" r:id="rId4"/>
    <sheet name="výpočty k VV" sheetId="5" r:id="rId5"/>
  </sheets>
  <definedNames/>
  <calcPr fullCalcOnLoad="1"/>
</workbook>
</file>

<file path=xl/sharedStrings.xml><?xml version="1.0" encoding="utf-8"?>
<sst xmlns="http://schemas.openxmlformats.org/spreadsheetml/2006/main" count="1385" uniqueCount="569">
  <si>
    <t>KRYCÍ LIST ROZPOČTU</t>
  </si>
  <si>
    <t>Název stavby</t>
  </si>
  <si>
    <t>PřF UK Viničná 7,Praha 2</t>
  </si>
  <si>
    <t>JKSO</t>
  </si>
  <si>
    <t xml:space="preserve"> </t>
  </si>
  <si>
    <t>Kód stavby</t>
  </si>
  <si>
    <t>pfukvin</t>
  </si>
  <si>
    <t>Název objektu</t>
  </si>
  <si>
    <t>Úpravy hlavního a zadního schodiště</t>
  </si>
  <si>
    <t>EČO</t>
  </si>
  <si>
    <t>Kód objektu</t>
  </si>
  <si>
    <t>prfukschod0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</si>
  <si>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</si>
  <si>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</si>
  <si>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</si>
  <si>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</si>
  <si>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</si>
  <si>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</si>
  <si>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</si>
  <si>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</si>
  <si>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PřF UK v Praze,Albertov 6,P2</t>
  </si>
  <si>
    <t>Projektant</t>
  </si>
  <si>
    <t>arch.ateliér AA-Ježková,Jaroš,Kmochova 15,P5</t>
  </si>
  <si>
    <t>Zhotovitel</t>
  </si>
  <si>
    <t>Rozpočet číslo</t>
  </si>
  <si>
    <t>Zpracoval</t>
  </si>
  <si>
    <t>Dne</t>
  </si>
  <si>
    <t>ing.I.Prágrová</t>
  </si>
  <si>
    <t>29.05.2012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</si>
  <si>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</si>
  <si>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</si>
  <si>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</si>
  <si>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</si>
  <si>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</si>
  <si>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</si>
  <si>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</si>
  <si>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</si>
  <si>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</si>
  <si>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</si>
  <si>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</si>
  <si>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</si>
  <si>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</si>
  <si>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</si>
  <si>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</si>
  <si>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</si>
  <si>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</si>
  <si>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</si>
  <si>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</si>
  <si>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</si>
  <si>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</si>
  <si>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</si>
  <si>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</si>
  <si>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</si>
  <si>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</si>
  <si>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</si>
  <si>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</si>
  <si>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</si>
  <si>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</si>
  <si>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</si>
  <si>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</si>
  <si>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</si>
  <si>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</si>
  <si>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</si>
  <si>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</si>
  <si>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</si>
  <si>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</si>
  <si>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</si>
  <si>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</si>
  <si>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</si>
  <si>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</si>
  <si>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</si>
  <si>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</si>
  <si>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</si>
  <si>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</si>
  <si>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</si>
  <si>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</si>
  <si>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</si>
  <si>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</si>
  <si>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</si>
  <si>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</si>
  <si>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</si>
  <si>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</si>
  <si>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</si>
  <si>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</si>
  <si>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</si>
  <si>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4.6.2012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</si>
  <si>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</si>
  <si>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</si>
  <si>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</si>
  <si>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</si>
  <si>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</si>
  <si>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</si>
  <si>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</si>
  <si>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</si>
  <si>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</si>
  <si>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</si>
  <si>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</si>
  <si>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</si>
  <si>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</si>
  <si>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</si>
  <si>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</si>
  <si>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</si>
  <si>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</si>
  <si>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</si>
  <si>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</si>
  <si>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</si>
  <si>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</si>
  <si>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</si>
  <si>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</si>
  <si>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</si>
  <si>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</si>
  <si>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</si>
  <si>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014</t>
  </si>
  <si>
    <t>317234410</t>
  </si>
  <si>
    <t>Vyzdívka mezi nosníky z cihel pálených na MC</t>
  </si>
  <si>
    <t>m3</t>
  </si>
  <si>
    <t>2</t>
  </si>
  <si>
    <t>31794432</t>
  </si>
  <si>
    <t>Válcované nosníky dodatečně osazované do připravených otvorů-IPE č.140 do oblouku (vzepětí 235mm) s navařenými plechy 175x95x5mm</t>
  </si>
  <si>
    <t>t</t>
  </si>
  <si>
    <t>319201311</t>
  </si>
  <si>
    <t>Vyrovnání nerovného povrchu zdiva tl do 30 mm maltou</t>
  </si>
  <si>
    <t>m2</t>
  </si>
  <si>
    <t>4</t>
  </si>
  <si>
    <t>011</t>
  </si>
  <si>
    <t>346244361</t>
  </si>
  <si>
    <t>Zazdívka o tl 65 mm rýh, nik nebo kapes z cihel pálených</t>
  </si>
  <si>
    <t>5</t>
  </si>
  <si>
    <t>346244381</t>
  </si>
  <si>
    <t>Plentování jednostranné v do 200 mm válcovaných nosníků cihlami</t>
  </si>
  <si>
    <t>Vodorovné konstrukce</t>
  </si>
  <si>
    <t>6</t>
  </si>
  <si>
    <t>413232211</t>
  </si>
  <si>
    <t>Zazdívka zhlaví válcovaných nosníků v do 150 mm</t>
  </si>
  <si>
    <t>kus</t>
  </si>
  <si>
    <t>Úpravy povrchů, podlahy a osazování výplní</t>
  </si>
  <si>
    <t>7</t>
  </si>
  <si>
    <t>612421231</t>
  </si>
  <si>
    <t>Oprava vnitřních omítek štukových stěn MV v rozsahu do 10 %</t>
  </si>
  <si>
    <t>8</t>
  </si>
  <si>
    <t>615481111</t>
  </si>
  <si>
    <t>Potažení válcovaných nosníků rabicovým pletivem s postřikem MC</t>
  </si>
  <si>
    <t>9</t>
  </si>
  <si>
    <t>622613101</t>
  </si>
  <si>
    <t>Hydrofobizační nátěr  stěn z cihel nebo z přírodního kamene ručně (např.Porosil VV+ 2x)</t>
  </si>
  <si>
    <t>10</t>
  </si>
  <si>
    <t>627456210</t>
  </si>
  <si>
    <t>Oprava spárování dlažby z dlaždic MC pl přes 4 m2</t>
  </si>
  <si>
    <t>Ostatní konstrukce a práce-bourání</t>
  </si>
  <si>
    <t>11</t>
  </si>
  <si>
    <t>003</t>
  </si>
  <si>
    <t>949101112</t>
  </si>
  <si>
    <t>Lešení pomocné pro objekty pozemních staveb s lešeňovou podlahou v do 3,5 m zatížení do 150 kg/m2</t>
  </si>
  <si>
    <t>12</t>
  </si>
  <si>
    <t>952901114</t>
  </si>
  <si>
    <t>Vyčištění budov bytové a občanské výstavby při výšce podlaží přes 4 m</t>
  </si>
  <si>
    <t>13</t>
  </si>
  <si>
    <t>013</t>
  </si>
  <si>
    <t>965042131</t>
  </si>
  <si>
    <t>Bourání podkladů pod dlažby nebo mazanin betonových nebo z litého asfaltu tl do 100 mm pl do 4 m2</t>
  </si>
  <si>
    <t>14</t>
  </si>
  <si>
    <t>965081213</t>
  </si>
  <si>
    <t>Bourání podlah z dlaždic keramických nebo xylolitových tl do 10 mm pl přes 1 m2</t>
  </si>
  <si>
    <t>15</t>
  </si>
  <si>
    <t>967031132</t>
  </si>
  <si>
    <t>Přisekání rovných ostění v cihelném zdivu na MV nebo MVC</t>
  </si>
  <si>
    <t>16</t>
  </si>
  <si>
    <t>968062455</t>
  </si>
  <si>
    <t>Vybourání dřevěných dveřních zárubní pl do 2 m2</t>
  </si>
  <si>
    <t>17</t>
  </si>
  <si>
    <t>971033681</t>
  </si>
  <si>
    <t>Vybourání otvorů ve zdivu cihelném pl do 4 m2 na MVC nebo MV tl do 900 mm</t>
  </si>
  <si>
    <t>18</t>
  </si>
  <si>
    <t>973031151</t>
  </si>
  <si>
    <t>Vysekání výklenků ve zdivu cihelném na MV nebo MVC pl přes 0,25 m2</t>
  </si>
  <si>
    <t>19</t>
  </si>
  <si>
    <t>973031324</t>
  </si>
  <si>
    <t>Vysekání kapes ve zdivu cihelném na MV nebo MVC pl do 0,10 m2 hl do 150 mm</t>
  </si>
  <si>
    <t>20</t>
  </si>
  <si>
    <t>974031133</t>
  </si>
  <si>
    <t>Vysekání rýh ve zdivu cihelném hl do 50 mm š do 100 mm</t>
  </si>
  <si>
    <t>m</t>
  </si>
  <si>
    <t>21</t>
  </si>
  <si>
    <t>974031664</t>
  </si>
  <si>
    <t>Vysekání rýh ve zdivu cihelném pro vtahování nosníků hl do 150 mm v do 150 mm</t>
  </si>
  <si>
    <t>22</t>
  </si>
  <si>
    <t>978013121</t>
  </si>
  <si>
    <t>Otlučení vnitřních omítek stěn MV nebo MVC stěn o rozsahu do 10 %</t>
  </si>
  <si>
    <t>99</t>
  </si>
  <si>
    <t>Přesun hmot</t>
  </si>
  <si>
    <t>23</t>
  </si>
  <si>
    <t>979011111</t>
  </si>
  <si>
    <t>Svislá doprava suti a vybouraných hmot za prvé podlaží</t>
  </si>
  <si>
    <t>24</t>
  </si>
  <si>
    <t>979011121</t>
  </si>
  <si>
    <t>Svislá doprava suti a vybouraných hmot ZKD podlaží (počet podlaží promítnou do ceny)</t>
  </si>
  <si>
    <t>25</t>
  </si>
  <si>
    <t>979081111</t>
  </si>
  <si>
    <t>Odvoz suti a vybouraných hmot na skládku do 1 km</t>
  </si>
  <si>
    <t>26</t>
  </si>
  <si>
    <t>979081121</t>
  </si>
  <si>
    <t>Odvoz suti a vybouraných hmot na skládku ZKD 1 km přes 1 km (počet km promítnout do ceny)</t>
  </si>
  <si>
    <t>27</t>
  </si>
  <si>
    <t>979082111</t>
  </si>
  <si>
    <t>Vnitrostaveništní vodorovná doprava suti a vybouraných hmot do 10 m</t>
  </si>
  <si>
    <t>28</t>
  </si>
  <si>
    <t>979082121</t>
  </si>
  <si>
    <t>Vnitrostaveništní vodorovná doprava suti a vybouraných hmot ZKD 5 m přes 10 m (počet m promítnout do ceny)</t>
  </si>
  <si>
    <t>29</t>
  </si>
  <si>
    <t>979098231</t>
  </si>
  <si>
    <t>Poplatek za uložení stavebního směsného odpadu na skládce (skládkovné)</t>
  </si>
  <si>
    <t>30</t>
  </si>
  <si>
    <t>998017003</t>
  </si>
  <si>
    <t>Přesun hmot s omezením mechanizace pro budovy v do 24 m</t>
  </si>
  <si>
    <t>723</t>
  </si>
  <si>
    <t>Zdravotechnika - vnitřní plynovod</t>
  </si>
  <si>
    <t>31</t>
  </si>
  <si>
    <t>PK</t>
  </si>
  <si>
    <t>7241011</t>
  </si>
  <si>
    <t>plyn vč.stavebních přípomocí</t>
  </si>
  <si>
    <t>komplet</t>
  </si>
  <si>
    <t>733</t>
  </si>
  <si>
    <t>Vytápění</t>
  </si>
  <si>
    <t>32</t>
  </si>
  <si>
    <t>733101</t>
  </si>
  <si>
    <t>mezipodesta do 1p-posun 2radiátorů,demontáž 2 radiátorů</t>
  </si>
  <si>
    <t>33</t>
  </si>
  <si>
    <t>733102</t>
  </si>
  <si>
    <t>1np-zadní schodiště -přeložení rozvodů do zdi</t>
  </si>
  <si>
    <t>766</t>
  </si>
  <si>
    <t>Konstrukce truhlářské</t>
  </si>
  <si>
    <t>34</t>
  </si>
  <si>
    <t>766660171</t>
  </si>
  <si>
    <t>Montáž dveřních křídel otvíravých 1křídlových š do 0,8 m do obložkové zárubně</t>
  </si>
  <si>
    <t>35</t>
  </si>
  <si>
    <t>M</t>
  </si>
  <si>
    <t>MAT</t>
  </si>
  <si>
    <t>61180111</t>
  </si>
  <si>
    <t>t7 nové dveře 1křídlové otočné profilované 800x2000 (replika stáv.),okopný plech,kov.klika/klika mosaz např.Cobra,zám.bezpečnostní,vč.obložkové zárubně</t>
  </si>
  <si>
    <t>36</t>
  </si>
  <si>
    <t>766662912</t>
  </si>
  <si>
    <t>Oprava dveřních křídel z tvrdého dřeva s výměnou kompletních dílů</t>
  </si>
  <si>
    <t>37</t>
  </si>
  <si>
    <t>6117011</t>
  </si>
  <si>
    <t>t1 repase stáv.dveří 2560x2670-repase povrchu,výměna lišty,nové kování(2x mosaz madlo+krytka zámku),úprava kování (zástrč,stavěč),nový okopný plech,zpevnění rámu akt.křídla</t>
  </si>
  <si>
    <t>38</t>
  </si>
  <si>
    <t>6117012</t>
  </si>
  <si>
    <t>t3 repase stáv.proskl stěny 2860x14520 s 2křídlovými dveřmi- +ový okopný plech</t>
  </si>
  <si>
    <t>39</t>
  </si>
  <si>
    <t>6117013</t>
  </si>
  <si>
    <t>t4 repase stáv.proskl stěny 2860x14520 s 2křídlovými dveřmi +nový okopný plech</t>
  </si>
  <si>
    <t>40</t>
  </si>
  <si>
    <t>6117014</t>
  </si>
  <si>
    <t>t5 repase stáv.dveří 2křídlových profilovaných 1300x2670+nový okopný plech</t>
  </si>
  <si>
    <t>41</t>
  </si>
  <si>
    <t>6117015</t>
  </si>
  <si>
    <t>t6 repase stáv.dveří 2křídlových profilovaných 1300x2670+nový okopný plech</t>
  </si>
  <si>
    <t>42</t>
  </si>
  <si>
    <t>5491011</t>
  </si>
  <si>
    <t>t10  kování koule/klika mosaz např.Cobra elegant</t>
  </si>
  <si>
    <t>sada</t>
  </si>
  <si>
    <t>43</t>
  </si>
  <si>
    <t>766682113</t>
  </si>
  <si>
    <t>Montáž zárubní obložkových pro dveře jednokřídlové tl stěny přes 350 mm</t>
  </si>
  <si>
    <t>44</t>
  </si>
  <si>
    <t>766691914</t>
  </si>
  <si>
    <t>Vyvěšení nebo zavěšení dřevěných křídel dveří pl do 2 m2</t>
  </si>
  <si>
    <t>45</t>
  </si>
  <si>
    <t>998766203</t>
  </si>
  <si>
    <t>Přesun hmot procentní pro konstrukce truhlářské v objektech v do 24 m</t>
  </si>
  <si>
    <t>767</t>
  </si>
  <si>
    <t>Konstrukce zámečnické</t>
  </si>
  <si>
    <t>46</t>
  </si>
  <si>
    <t>7678518</t>
  </si>
  <si>
    <t>technologické lávky pod stropem zadního schodiště</t>
  </si>
  <si>
    <t>47</t>
  </si>
  <si>
    <t>998767203</t>
  </si>
  <si>
    <t>Přesun hmot procentní pro zámečnické konstrukce v objektech v do 24 m</t>
  </si>
  <si>
    <t>771</t>
  </si>
  <si>
    <t>Podlahy z dlaždic</t>
  </si>
  <si>
    <t>48</t>
  </si>
  <si>
    <t>771474113</t>
  </si>
  <si>
    <t>Montáž soklíků z dlaždic keramických rovných flexibilní lepidlo v do 120 mm</t>
  </si>
  <si>
    <t>49</t>
  </si>
  <si>
    <t>5976041</t>
  </si>
  <si>
    <t>sokl z keramických dlaždic v.100mm</t>
  </si>
  <si>
    <t>50</t>
  </si>
  <si>
    <t>771574113</t>
  </si>
  <si>
    <t>Montáž podlah keramických režných hladkých lepených flexibilním lepidlem do 12 ks/m2</t>
  </si>
  <si>
    <t>51</t>
  </si>
  <si>
    <t>5976011</t>
  </si>
  <si>
    <t>keramická dlažba 300x300 žlutočerná dle výběru (replika historické dlažby)</t>
  </si>
  <si>
    <t>52</t>
  </si>
  <si>
    <t>771591191</t>
  </si>
  <si>
    <t>Příplatek k podlahám za diagonální kladení dlažby</t>
  </si>
  <si>
    <t>53</t>
  </si>
  <si>
    <t>771591192</t>
  </si>
  <si>
    <t>Příplatek k podlahám za  vzor dlažby</t>
  </si>
  <si>
    <t>54</t>
  </si>
  <si>
    <t>771990111</t>
  </si>
  <si>
    <t>Vyrovnání podkladu samonivelační stěrkou tl 4 mm pevnosti 15 Mpa</t>
  </si>
  <si>
    <t>55</t>
  </si>
  <si>
    <t>002</t>
  </si>
  <si>
    <t>155282291</t>
  </si>
  <si>
    <t>Příplatek za ruční dočištění stávající dlažby</t>
  </si>
  <si>
    <t>56</t>
  </si>
  <si>
    <t>998771203</t>
  </si>
  <si>
    <t>Přesun hmot procentní pro podlahy z dlaždic v objektech v do 24 m</t>
  </si>
  <si>
    <t>772</t>
  </si>
  <si>
    <t>Podlahy z kamene</t>
  </si>
  <si>
    <t>57</t>
  </si>
  <si>
    <t>7721001</t>
  </si>
  <si>
    <t>kamenické práce-repase žulových stupňů předního schodiště,vč.patinace a chemického ošetření (cca 115m2)</t>
  </si>
  <si>
    <t>58</t>
  </si>
  <si>
    <t>7721002</t>
  </si>
  <si>
    <t>kamenické práce-repase pískovcových stupňů zadního schodiště,vč.patinace a chemického ošetření (cca 80,5m2)</t>
  </si>
  <si>
    <t>59</t>
  </si>
  <si>
    <t>7721003</t>
  </si>
  <si>
    <t>kamenické práce-repase kamenného zábradlí předního schodiště a zábradlí v hale,vč.patinace a chemického ošetření (cca 35,5m2)</t>
  </si>
  <si>
    <t>60</t>
  </si>
  <si>
    <t>998772203</t>
  </si>
  <si>
    <t>Přesun hmot procentní pro podlahy z kamene v objektech v do 60 m</t>
  </si>
  <si>
    <t>776</t>
  </si>
  <si>
    <t>Podlahy povlakové</t>
  </si>
  <si>
    <t>61</t>
  </si>
  <si>
    <t>776573111</t>
  </si>
  <si>
    <t>Položení textilních rohoží čistících zón</t>
  </si>
  <si>
    <t>62</t>
  </si>
  <si>
    <t>776573115</t>
  </si>
  <si>
    <t>Osazení lišty k textilním rohožím</t>
  </si>
  <si>
    <t>63</t>
  </si>
  <si>
    <t>553497</t>
  </si>
  <si>
    <t>o1 samočistící rohož GAPA  Rinwell1200x1960,vč.mosaz.rámu zapuštěného do podlahy</t>
  </si>
  <si>
    <t>64</t>
  </si>
  <si>
    <t>998776203</t>
  </si>
  <si>
    <t>Přesun hmot procentní pro podlahy povlakové v objektech v do 24 m</t>
  </si>
  <si>
    <t>783</t>
  </si>
  <si>
    <t>Dokončovací práce - nátěry</t>
  </si>
  <si>
    <t>65</t>
  </si>
  <si>
    <t>783201811</t>
  </si>
  <si>
    <t>Odstranění nátěrů ze zámečnických konstrukcí oškrabáním</t>
  </si>
  <si>
    <t>66</t>
  </si>
  <si>
    <t>783221124</t>
  </si>
  <si>
    <t>Nátěry syntetické KDK barva dražší matný povrch 2x antikorozní, 1x základní, 1x email</t>
  </si>
  <si>
    <t>67</t>
  </si>
  <si>
    <t>783221130</t>
  </si>
  <si>
    <t>Nátěry syntetické KDK barva dražší základní antikorozní</t>
  </si>
  <si>
    <t>68</t>
  </si>
  <si>
    <t>783601813</t>
  </si>
  <si>
    <t>Odstranění nátěrů z dřevěných dveří a zárubní oškrabáním s obroušením</t>
  </si>
  <si>
    <t>69</t>
  </si>
  <si>
    <t>783621122</t>
  </si>
  <si>
    <t>Nátěry syntetické truhlářských konstrukcí barva dražší matný povrch dvojnásobné, 1x email a 2x tmel</t>
  </si>
  <si>
    <t>70</t>
  </si>
  <si>
    <t>783802822</t>
  </si>
  <si>
    <t>Odstranění nátěrů z omítek stěn opálením s obroušením</t>
  </si>
  <si>
    <t>71</t>
  </si>
  <si>
    <t>783812110</t>
  </si>
  <si>
    <t>Nátěry olejové omítek stěn dvojnásobné a 1x email a 2x plné tmelení-sokl</t>
  </si>
  <si>
    <t>72</t>
  </si>
  <si>
    <t>783902811</t>
  </si>
  <si>
    <t>Odstranění nátěrů z kam.zábradlí</t>
  </si>
  <si>
    <t>784</t>
  </si>
  <si>
    <t>Dokončovací práce - malby</t>
  </si>
  <si>
    <t>73</t>
  </si>
  <si>
    <t>784401803</t>
  </si>
  <si>
    <t>Odstranění maleb obroušením a oprášením v místnostech v do 8 m</t>
  </si>
  <si>
    <t>74</t>
  </si>
  <si>
    <t>784453663</t>
  </si>
  <si>
    <t>Malby směsi PRIMALEX  PLUS tekuté disperzní tónované otěruvzdorné dvojnásobné s penetrací místnost v do 8</t>
  </si>
  <si>
    <t>799</t>
  </si>
  <si>
    <t>Interiér</t>
  </si>
  <si>
    <t>75</t>
  </si>
  <si>
    <t>799100</t>
  </si>
  <si>
    <t>demontáž stáv.nábytku</t>
  </si>
  <si>
    <t>76</t>
  </si>
  <si>
    <t>799101</t>
  </si>
  <si>
    <t>VNZ-nábytkové úpravy a úpravy vrátnice</t>
  </si>
  <si>
    <t>77</t>
  </si>
  <si>
    <t>799102</t>
  </si>
  <si>
    <t>VNZ-doprava</t>
  </si>
  <si>
    <t>Práce a dodávky M</t>
  </si>
  <si>
    <t>21-M</t>
  </si>
  <si>
    <t>Elektromontáže</t>
  </si>
  <si>
    <t>78</t>
  </si>
  <si>
    <t>921100</t>
  </si>
  <si>
    <t>79</t>
  </si>
  <si>
    <t>921301</t>
  </si>
  <si>
    <t>o3 D+M osvětlovací těleso na sloupku zábradlí Sphere Cylinder 1E27 H9OP vč.patky a vyzbrojení,d=350mm-polykarbonát,opál</t>
  </si>
  <si>
    <t>80</t>
  </si>
  <si>
    <t>921302</t>
  </si>
  <si>
    <t>o4 D+M sokl osvětlovacího tělesa mezipodesty s=220mm,v.80mm-patinovaná mosaz</t>
  </si>
  <si>
    <t>ZADÁNÍ S VÝKAZEM VÝMĚR</t>
  </si>
  <si>
    <t>Stavba:   PřF UK Viničná 7,Praha 2</t>
  </si>
  <si>
    <t>Objekt:   Úpravy hlavního a zadního schodiště</t>
  </si>
  <si>
    <t xml:space="preserve">JKSO:   </t>
  </si>
  <si>
    <t>Datum:   29.5.2012</t>
  </si>
  <si>
    <t>Jednotková cena zadání</t>
  </si>
  <si>
    <t>Celková cena zadání</t>
  </si>
  <si>
    <t>(0,78-0,073)*0,14*2,5</t>
  </si>
  <si>
    <t>2,5*4*0,0129*1,1</t>
  </si>
  <si>
    <t>0,175*0,095*0,005*7800*8*0,001</t>
  </si>
  <si>
    <t>Mezisoučet</t>
  </si>
  <si>
    <t>ost</t>
  </si>
  <si>
    <t>"ut"0,1*8,5</t>
  </si>
  <si>
    <t>0,14*2*2,5</t>
  </si>
  <si>
    <t>"ipe140"8</t>
  </si>
  <si>
    <t>"vstupní hala"(6,585+1,235+1,14+6,11*2+1,54*2)*5,0+2,45*1,35*0,5*2+(2,67*2+0,58)*5,23</t>
  </si>
  <si>
    <t>(4,5*2+3,14*1,3)*1,215</t>
  </si>
  <si>
    <t>(4,5*2+3,14*1,3)*1,15*2</t>
  </si>
  <si>
    <t>-(2,6*4,5+3,14*1,3*1,3*0,5)</t>
  </si>
  <si>
    <t>-(1,4*2,4+3,14*0,7*0,7*0,5)*2</t>
  </si>
  <si>
    <t>"horní chodba"(6,42+2,85)*2*5,1+2,85*0,2*0,5*2</t>
  </si>
  <si>
    <t>-(2,58*4,0+3,14*1,3*1,3*0,5)*7</t>
  </si>
  <si>
    <t>(4,0*2+3,14*1,3)*(0,86*2+0,61*2)</t>
  </si>
  <si>
    <t>-(2,85*3,6+3,14*1,4*1,4*0,5)*2</t>
  </si>
  <si>
    <t>(3,6*2+3,14*1,4)*0,64*2</t>
  </si>
  <si>
    <t>(2,28*3*2+2,42+1,92+1,95)*5,1+2,42*2,75</t>
  </si>
  <si>
    <t>-2,1*2,0</t>
  </si>
  <si>
    <t>-1,8*(2,15+2,3)*0,5</t>
  </si>
  <si>
    <t>(2,15*2+2,1)*0,78</t>
  </si>
  <si>
    <t>-2,28*(2,35+2,08)*0,5*2</t>
  </si>
  <si>
    <t>(2,08*2+2,5)*0,62</t>
  </si>
  <si>
    <t>-1,3*2,7*2</t>
  </si>
  <si>
    <t>(1,3+2*2,7)*0,33</t>
  </si>
  <si>
    <t>-(1,23*2,5+3,14*0,65*0,65*0,5)*3</t>
  </si>
  <si>
    <t>(3,3*2+3,14*0,65)*0,25*3</t>
  </si>
  <si>
    <t>"mezipodesta 1p"(2,55+5,81)*2*4,65+2,55*0,2*0,5*2</t>
  </si>
  <si>
    <t>-(2,56*3,3+3,14*1,3*1,3*0,5)*2</t>
  </si>
  <si>
    <t>(3,3*2+3,14*1,3)*0,51*2</t>
  </si>
  <si>
    <t>-(1,44*2,5+3,14*0,7*0,47*0,5)*2</t>
  </si>
  <si>
    <t>(3,3*2+3,14*0,7)*0,2*2</t>
  </si>
  <si>
    <t>"chodba 1p"(6,055+2,86)*2*4,62+2,86*0,35*0,5*2</t>
  </si>
  <si>
    <t>-(2,7*4,2*2+1,56*2,8)</t>
  </si>
  <si>
    <t>(2,47+2*4,2)*0,625*2</t>
  </si>
  <si>
    <t>-(2,86*3,2+3,14*1,4*1,4*0,5)*2</t>
  </si>
  <si>
    <t>(3,2*2+3,14*1,4)*0,56*2</t>
  </si>
  <si>
    <t>"mezipodesta 2p"(5,81+2,595*2)*7,45</t>
  </si>
  <si>
    <t>-(1,4*2,0+3,14*0,7*0,7*0,5)*6</t>
  </si>
  <si>
    <t>(2,6*2+1,4+3,14*0,7)*0,2*6</t>
  </si>
  <si>
    <t>"chodba 2p"(6,28+2,9)*2*4,25+2,9*0,4*0,5*2</t>
  </si>
  <si>
    <t>-(2,32*2,9+3,14*1,15*1,15*0,5)*2</t>
  </si>
  <si>
    <t>(2,9*2+3,14*1,15)*0,625*2</t>
  </si>
  <si>
    <t>"schod.stěna obvodová"4,3*(5,7+5,35+4,65+7,74+5,55)*0,5*2</t>
  </si>
  <si>
    <t>-(1,5*1,5+3,14*0,75*0,75*0,5)*4</t>
  </si>
  <si>
    <t>(1,5*2+3,14*0,75)*0,2*4</t>
  </si>
  <si>
    <t>"stěna vnitřní"4,75*(5,7+5,35+5,55)*0,5</t>
  </si>
  <si>
    <t>4,75*(5,7+5,35+5,55+2,75)*0,5</t>
  </si>
  <si>
    <t>-(1,54*(2,2+2,75)*0,5+3,14*0,75*0,75*0,5)*4</t>
  </si>
  <si>
    <t>-(1,54*(1,75+2,5)*0,5+3,14*0,75*0,75*0,5)*2</t>
  </si>
  <si>
    <t>(2,2+2,75+3,14*0,75)*0,61*2</t>
  </si>
  <si>
    <t>(1,75+2,5+3,14*0,75)*0,61</t>
  </si>
  <si>
    <t>2,45*1,25*2*2</t>
  </si>
  <si>
    <t>"zadní scchodiště"(5,8+5,39)*2*(5,89+4,6+4,6+2,2)</t>
  </si>
  <si>
    <t>"podesta "(1,82+5,8)*2*(4,8+3,91+3,7)+1,82*2*(0,45+0,3+0,22)*0,5</t>
  </si>
  <si>
    <t>-(5,7*4,25+3,14*6*6*60/360-5,7*5,0*0,5)*2</t>
  </si>
  <si>
    <t>-(5,7*2,95+3,14*6*6*60/360-5,7*5,0*0,5)*2</t>
  </si>
  <si>
    <t>-(5,7*2,76+3,14*6*6*60/360-5,7*5,0*0,5)*2</t>
  </si>
  <si>
    <t>(4,25*2+3,14*12*60/360)*0,63</t>
  </si>
  <si>
    <t>(2,95*2+3,14*12*60/360)*0,61</t>
  </si>
  <si>
    <t>(2,76*2+3,14*12*60/360)*0,66</t>
  </si>
  <si>
    <t>"otvory 1np"-(1,8*(2,15+2,3)*0,5+1,27*2,7*2+1,3*2,7+(1,5*2,0+3,14*0,75*0,75*0,5)*2)</t>
  </si>
  <si>
    <t>(1,5+2*2,0+3,14*0,75)*0,25*2+(2,9*2+3,14*0,75)*0,15</t>
  </si>
  <si>
    <t>"1p"-(1,3*2,7*3+(1,5*2,0+3,14*0,75*0,75*0,5)*2)</t>
  </si>
  <si>
    <t>(1,5+2*2,0+3,14*0,75)*0,25*2</t>
  </si>
  <si>
    <t>"2p"-(1,3*2,65*2+0,8*2,0+1,5*(2,0+1,5)+3,14*0,75*0,75*0,5*2)</t>
  </si>
  <si>
    <t>(1,5+2*2,0+3,14*0,75)*0,25</t>
  </si>
  <si>
    <t>(1,5+2*1,5+3,14*0,75)*0,25</t>
  </si>
  <si>
    <t>com10</t>
  </si>
  <si>
    <t>(0,78+2*0,2)*2,5</t>
  </si>
  <si>
    <t>"kamenné zábradlí"1,76*0,15*3+(5,0+0,55*3)*0,15</t>
  </si>
  <si>
    <t>ckd</t>
  </si>
  <si>
    <t>"zadní schodiště"5,8*7,98*3</t>
  </si>
  <si>
    <t>"přední schodiště 1np"43,8+39,0+3,4</t>
  </si>
  <si>
    <t>"1p"20,4+30,5+15,0</t>
  </si>
  <si>
    <t>"2p"21,4+30,5+15,1</t>
  </si>
  <si>
    <t>p</t>
  </si>
  <si>
    <t>bkd*0,04</t>
  </si>
  <si>
    <t>"zádveří"1,215*2,6</t>
  </si>
  <si>
    <t>bkd</t>
  </si>
  <si>
    <t>"zadní schodiště"28,8</t>
  </si>
  <si>
    <t>Součet</t>
  </si>
  <si>
    <t>"ut"(1,44*0,68+(1,44+0,68)*2*0,1)*2</t>
  </si>
  <si>
    <t>"zadní schodiště"0,8*2,0</t>
  </si>
  <si>
    <t>"1np"(1,8*(2,13+2,15)*0,5-1,32*2,18)*0,78</t>
  </si>
  <si>
    <t>"ut"1,44*0,68*0,1*2</t>
  </si>
  <si>
    <t>"ut"8,5</t>
  </si>
  <si>
    <t>2,5*4</t>
  </si>
  <si>
    <t>R</t>
  </si>
  <si>
    <t>"t1"2,56*2,67</t>
  </si>
  <si>
    <t>"t3"2,86*4,52</t>
  </si>
  <si>
    <t>"t4"2,86*4,52</t>
  </si>
  <si>
    <t>"t5"1,3*2,67*2</t>
  </si>
  <si>
    <t>"t6"1,3*2,67*2</t>
  </si>
  <si>
    <t>"t10"1,4*2,7*6</t>
  </si>
  <si>
    <t>"zadní schodiště"1</t>
  </si>
  <si>
    <t>"zádveří"(0,3+1,215)*2</t>
  </si>
  <si>
    <t>"zadní schodiště-1np"2,31+7,98+5,8+1,83+0,2*2+0,78*2-(1,27*2+1,3+1,8)</t>
  </si>
  <si>
    <t>sokl</t>
  </si>
  <si>
    <t>sokl*0,1*1,04</t>
  </si>
  <si>
    <t>"zádveří"0,3*1,215*2</t>
  </si>
  <si>
    <t>"přední schodiště -niky"0,8</t>
  </si>
  <si>
    <t>p3</t>
  </si>
  <si>
    <t>p3*1,04</t>
  </si>
  <si>
    <t>"přední schodiště"20,4+21,4</t>
  </si>
  <si>
    <t>"zadní schodiště"</t>
  </si>
  <si>
    <t>"1p"10,6</t>
  </si>
  <si>
    <t>"2p"5,8*(1,81+1,6)</t>
  </si>
  <si>
    <t>1,2*1,96</t>
  </si>
  <si>
    <t>(1,2+1,96)*2</t>
  </si>
  <si>
    <t>"stoup.plynu"3,14*0,1*(4,8+3,74+3,91)</t>
  </si>
  <si>
    <t>"ipe140"(0,14+0,073*2)*2*2,5*4</t>
  </si>
  <si>
    <t>"t1"2,56*2,67*2</t>
  </si>
  <si>
    <t>"t5"(1,3*2,67*2+(1,8+2*2,8)*(0,65+0,1*2))*2</t>
  </si>
  <si>
    <t>"t6"(1,3*2,67*2+(1,8+2*2,8)*(0,65+0,1*2))*2</t>
  </si>
  <si>
    <t>"t7"0,8*2,0*2+(0,8+2*2,0)*(0,65+0,1*2)</t>
  </si>
  <si>
    <t>olej</t>
  </si>
  <si>
    <t>"vstupní hala"((1,54+6,11+1,15*2+2,45+0,6)*2+6,585+1,235+1,14-2,6)*0,2</t>
  </si>
  <si>
    <t>"mezipodesta 1np"(5,81+2,55*2+0,2*4)*0,2</t>
  </si>
  <si>
    <t>"mezipodesta 2p"(5,81+2,595*2)*0,2</t>
  </si>
  <si>
    <t>"chodba 1p"(7,05+0,76*2-1,56)*0,2</t>
  </si>
  <si>
    <t>"chodba 2p"(7,34+1,05+1,07+0,625*2-1,56)*0,2</t>
  </si>
  <si>
    <t>"schodiště obvod.stěny"(6,4*0,35-18*0,32*0,145*0,5)*4</t>
  </si>
  <si>
    <t>"schodiště  vnitřní 1np"0,875*0,3*0,5+0,81*0,25*0,5+3,3*0,2</t>
  </si>
  <si>
    <t>"mezipodesta"0,74*(0,4+0,7)*0,5+0,61*0,4+0,74*0,4*0,5</t>
  </si>
  <si>
    <t>"do 1p"0,81*0,25*0,5+3,75*0,2</t>
  </si>
  <si>
    <t>"1p"0,73*0,4+0,83*0,3+0,6*0,3*0,5</t>
  </si>
  <si>
    <t>"mezip.2p"2,75*0,2+0,81*0,25*0,5</t>
  </si>
  <si>
    <t>"zadní schodiště 2p"(5,8+1,84*2+5,0*2+1,63*2+5,8-1,3*2-0,8)*0,2+0,3*0,15*0,5*30</t>
  </si>
  <si>
    <t>"1p"(5,8+1,82*2+5,0*2+1,6*2+1,51*2+3,25-1,3*2-1,35)*0,2+0,3*0,15*0,5*38</t>
  </si>
  <si>
    <t>"1np"(3,25+1,5*2+4,25*2)*0,2+0,3*0,15*0,5*20</t>
  </si>
  <si>
    <t>(1,6+1,4+0,8)*3+5,5+6,8+2,5+2,5+2,5</t>
  </si>
  <si>
    <t>malba</t>
  </si>
  <si>
    <t>(4,5*2+3,14*1,3)*1,2156</t>
  </si>
  <si>
    <t>-(2,6*4,5+3,14*1,3*1,3*0,5-4,0)</t>
  </si>
  <si>
    <t>-(1,4*2,4+3,14*0,7*0,7*0,5-4,0)*2</t>
  </si>
  <si>
    <t>-(2,58*4,0+3,14*1,3*1,3*0,5-4,0)*7</t>
  </si>
  <si>
    <t>-(2,85*3,6+3,14*1,4*1,4*0,5-4,0)*2</t>
  </si>
  <si>
    <t>-(2,1*2,0-4,0)</t>
  </si>
  <si>
    <t>-(1,8*(2,15+2,3)*0,5-4)</t>
  </si>
  <si>
    <t>-(2,28*(2,35+2,08)*0,5-4,0)*2</t>
  </si>
  <si>
    <t>-(2,56*3,3+3,14*1,3*1,3*0,5-4)*2</t>
  </si>
  <si>
    <t>-(1,44*2,5+3,14*0,7*0,47*0,5-4)*2</t>
  </si>
  <si>
    <t>-(2,7*4,2*2-4,0*2)</t>
  </si>
  <si>
    <t>-(2,86*3,2+3,14*1,4*1,4*0,5-4,0)*2</t>
  </si>
  <si>
    <t>-(2,32*2,9+3,14*1,15*1,15*0,5-4,0)*2</t>
  </si>
  <si>
    <t>-(1,54*(2,2+2,75)*0,5+3,14*0,75*0,75*0,5-4,0)*4</t>
  </si>
  <si>
    <t>-(1,54*(1,75+2,5)*0,5+3,14*0,75*0,75*0,5-4,0)*2</t>
  </si>
  <si>
    <t>"stropy"</t>
  </si>
  <si>
    <t>"hala"8,0*(1,235+6,585+1,14)</t>
  </si>
  <si>
    <t>"horní chodba"3,3*6,42</t>
  </si>
  <si>
    <t>"mezipodesta 1p"2,75*5,81</t>
  </si>
  <si>
    <t>"chodba 1p"3,3*6,055</t>
  </si>
  <si>
    <t>"mezipodesta 2p"2,595*5,81</t>
  </si>
  <si>
    <t>"chodba 2p"3,3*6,28</t>
  </si>
  <si>
    <t>"schod.ramena"2,64*5,0*3</t>
  </si>
  <si>
    <t>-(5,7*4,25+3,14*6*6*60/360-5,7*5,0*0,5-4,0)*2</t>
  </si>
  <si>
    <t>-(5,7*2,95+3,14*6*6*60/360-5,7*5,0*0,5-4,0)*2</t>
  </si>
  <si>
    <t>-(5,7*2,76+3,14*6*6*60/360-5,7*5,0*0,5-4,0)*2</t>
  </si>
  <si>
    <t>"ostění 1np"(1,5+2*2,0+3,14*0,75)*0,25*2+(2,9*2+3,14*0,75)*0,15</t>
  </si>
  <si>
    <t>"1p"(1,5+2*2,0+3,14*0,75)*0,25*2</t>
  </si>
  <si>
    <t>"2p"(1,5+2*2,0+3,14*0,75)*0,25</t>
  </si>
  <si>
    <t>"stropy"5,8*2,2*3+5,8*5,39</t>
  </si>
  <si>
    <t>"mezipodesta"5,8*1,6*2+1,6*(1,5*2+3,25)</t>
  </si>
  <si>
    <t>"ramena"1,6*4,25*6</t>
  </si>
  <si>
    <t>793</t>
  </si>
  <si>
    <t>t1 repase stáv.dveří 2560x2670-repase povrchu,výměna lišty,nové kování(2x mosaz madlo+krytka zámku),úprava kování (zástrč,stavěč),nový okopný plech,zpevnění rámu akt.křídla, podlahový samozavírač vč. Montáže a přípomocí</t>
  </si>
  <si>
    <t>elektro silnoproud vč.demontáží,stav.přípomocí dle specifikace materiálu uvedené v tech. zpr. Dod.č.1 PD</t>
  </si>
  <si>
    <t>VNZ-nábytkové úpravy a úpravy vrátnice mimo pol. A,B,C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</si>
</sst>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</numFmts>
  <fonts count="62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sz val="8"/>
      <color indexed="63"/>
      <name val="Arial CE"/>
      <family val="2"/>
    </font>
    <font>
      <sz val="8"/>
      <color indexed="18"/>
      <name val="Arial CE"/>
      <family val="2"/>
    </font>
    <font>
      <sz val="8"/>
      <color indexed="10"/>
      <name val="Arial CE"/>
      <family val="2"/>
    </font>
    <font>
      <i/>
      <sz val="8"/>
      <color indexed="12"/>
      <name val="Arial CE"/>
      <family val="2"/>
    </font>
    <font>
      <sz val="8"/>
      <color indexed="20"/>
      <name val="Arial CE"/>
      <family val="2"/>
    </font>
    <font>
      <b/>
      <u val="single"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21" fillId="34" borderId="63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3" fillId="0" borderId="64" xfId="0" applyNumberFormat="1" applyFont="1" applyBorder="1" applyAlignment="1">
      <alignment horizontal="right"/>
    </xf>
    <xf numFmtId="0" fontId="3" fillId="0" borderId="65" xfId="0" applyFont="1" applyBorder="1" applyAlignment="1">
      <alignment horizontal="left" wrapText="1"/>
    </xf>
    <xf numFmtId="167" fontId="3" fillId="0" borderId="65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5" fontId="22" fillId="0" borderId="64" xfId="0" applyNumberFormat="1" applyFont="1" applyBorder="1" applyAlignment="1">
      <alignment horizontal="right"/>
    </xf>
    <xf numFmtId="0" fontId="22" fillId="0" borderId="65" xfId="0" applyFont="1" applyBorder="1" applyAlignment="1">
      <alignment horizontal="left" wrapText="1"/>
    </xf>
    <xf numFmtId="167" fontId="22" fillId="0" borderId="65" xfId="0" applyNumberFormat="1" applyFont="1" applyBorder="1" applyAlignment="1">
      <alignment horizontal="right"/>
    </xf>
    <xf numFmtId="166" fontId="22" fillId="0" borderId="65" xfId="0" applyNumberFormat="1" applyFont="1" applyBorder="1" applyAlignment="1">
      <alignment horizontal="right"/>
    </xf>
    <xf numFmtId="166" fontId="22" fillId="0" borderId="66" xfId="0" applyNumberFormat="1" applyFont="1" applyBorder="1" applyAlignment="1">
      <alignment horizontal="right"/>
    </xf>
    <xf numFmtId="165" fontId="22" fillId="0" borderId="67" xfId="0" applyNumberFormat="1" applyFont="1" applyBorder="1" applyAlignment="1">
      <alignment horizontal="right"/>
    </xf>
    <xf numFmtId="0" fontId="22" fillId="0" borderId="68" xfId="0" applyFont="1" applyBorder="1" applyAlignment="1">
      <alignment horizontal="left" wrapText="1"/>
    </xf>
    <xf numFmtId="167" fontId="22" fillId="0" borderId="68" xfId="0" applyNumberFormat="1" applyFont="1" applyBorder="1" applyAlignment="1">
      <alignment horizontal="right"/>
    </xf>
    <xf numFmtId="166" fontId="22" fillId="0" borderId="68" xfId="0" applyNumberFormat="1" applyFont="1" applyBorder="1" applyAlignment="1">
      <alignment horizontal="right"/>
    </xf>
    <xf numFmtId="166" fontId="22" fillId="0" borderId="69" xfId="0" applyNumberFormat="1" applyFont="1" applyBorder="1" applyAlignment="1">
      <alignment horizontal="right"/>
    </xf>
    <xf numFmtId="165" fontId="22" fillId="0" borderId="70" xfId="0" applyNumberFormat="1" applyFont="1" applyBorder="1" applyAlignment="1">
      <alignment horizontal="right"/>
    </xf>
    <xf numFmtId="0" fontId="22" fillId="0" borderId="71" xfId="0" applyFont="1" applyBorder="1" applyAlignment="1">
      <alignment horizontal="left" wrapText="1"/>
    </xf>
    <xf numFmtId="167" fontId="22" fillId="0" borderId="71" xfId="0" applyNumberFormat="1" applyFont="1" applyBorder="1" applyAlignment="1">
      <alignment horizontal="right"/>
    </xf>
    <xf numFmtId="166" fontId="22" fillId="0" borderId="71" xfId="0" applyNumberFormat="1" applyFont="1" applyBorder="1" applyAlignment="1">
      <alignment horizontal="right"/>
    </xf>
    <xf numFmtId="166" fontId="22" fillId="0" borderId="72" xfId="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horizontal="right"/>
    </xf>
    <xf numFmtId="0" fontId="23" fillId="0" borderId="65" xfId="0" applyFont="1" applyBorder="1" applyAlignment="1">
      <alignment horizontal="left" wrapText="1"/>
    </xf>
    <xf numFmtId="167" fontId="23" fillId="0" borderId="65" xfId="0" applyNumberFormat="1" applyFont="1" applyBorder="1" applyAlignment="1">
      <alignment horizontal="right"/>
    </xf>
    <xf numFmtId="166" fontId="23" fillId="0" borderId="65" xfId="0" applyNumberFormat="1" applyFont="1" applyBorder="1" applyAlignment="1">
      <alignment horizontal="right"/>
    </xf>
    <xf numFmtId="166" fontId="23" fillId="0" borderId="66" xfId="0" applyNumberFormat="1" applyFont="1" applyBorder="1" applyAlignment="1">
      <alignment horizontal="right"/>
    </xf>
    <xf numFmtId="165" fontId="22" fillId="0" borderId="73" xfId="0" applyNumberFormat="1" applyFont="1" applyBorder="1" applyAlignment="1">
      <alignment horizontal="right"/>
    </xf>
    <xf numFmtId="0" fontId="22" fillId="0" borderId="74" xfId="0" applyFont="1" applyBorder="1" applyAlignment="1">
      <alignment horizontal="left" wrapText="1"/>
    </xf>
    <xf numFmtId="167" fontId="22" fillId="0" borderId="74" xfId="0" applyNumberFormat="1" applyFont="1" applyBorder="1" applyAlignment="1">
      <alignment horizontal="right"/>
    </xf>
    <xf numFmtId="166" fontId="22" fillId="0" borderId="74" xfId="0" applyNumberFormat="1" applyFont="1" applyBorder="1" applyAlignment="1">
      <alignment horizontal="right"/>
    </xf>
    <xf numFmtId="166" fontId="22" fillId="0" borderId="75" xfId="0" applyNumberFormat="1" applyFont="1" applyBorder="1" applyAlignment="1">
      <alignment horizontal="right"/>
    </xf>
    <xf numFmtId="165" fontId="24" fillId="0" borderId="64" xfId="0" applyNumberFormat="1" applyFont="1" applyBorder="1" applyAlignment="1">
      <alignment horizontal="right"/>
    </xf>
    <xf numFmtId="0" fontId="24" fillId="0" borderId="65" xfId="0" applyFont="1" applyBorder="1" applyAlignment="1">
      <alignment horizontal="left" wrapText="1"/>
    </xf>
    <xf numFmtId="167" fontId="24" fillId="0" borderId="65" xfId="0" applyNumberFormat="1" applyFont="1" applyBorder="1" applyAlignment="1">
      <alignment horizontal="right"/>
    </xf>
    <xf numFmtId="166" fontId="24" fillId="0" borderId="65" xfId="0" applyNumberFormat="1" applyFont="1" applyBorder="1" applyAlignment="1">
      <alignment horizontal="right"/>
    </xf>
    <xf numFmtId="166" fontId="24" fillId="0" borderId="66" xfId="0" applyNumberFormat="1" applyFont="1" applyBorder="1" applyAlignment="1">
      <alignment horizontal="right"/>
    </xf>
    <xf numFmtId="165" fontId="3" fillId="0" borderId="67" xfId="0" applyNumberFormat="1" applyFont="1" applyBorder="1" applyAlignment="1">
      <alignment horizontal="right"/>
    </xf>
    <xf numFmtId="0" fontId="3" fillId="0" borderId="68" xfId="0" applyFont="1" applyBorder="1" applyAlignment="1">
      <alignment horizontal="left" wrapText="1"/>
    </xf>
    <xf numFmtId="167" fontId="3" fillId="0" borderId="68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5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>
      <alignment horizontal="left" wrapText="1"/>
    </xf>
    <xf numFmtId="167" fontId="3" fillId="0" borderId="74" xfId="0" applyNumberFormat="1" applyFont="1" applyBorder="1" applyAlignment="1">
      <alignment horizontal="right"/>
    </xf>
    <xf numFmtId="166" fontId="3" fillId="0" borderId="74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5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wrapText="1"/>
    </xf>
    <xf numFmtId="167" fontId="3" fillId="0" borderId="71" xfId="0" applyNumberFormat="1" applyFont="1" applyBorder="1" applyAlignment="1">
      <alignment horizontal="right"/>
    </xf>
    <xf numFmtId="166" fontId="3" fillId="0" borderId="71" xfId="0" applyNumberFormat="1" applyFont="1" applyBorder="1" applyAlignment="1">
      <alignment horizontal="right"/>
    </xf>
    <xf numFmtId="166" fontId="3" fillId="0" borderId="72" xfId="0" applyNumberFormat="1" applyFont="1" applyBorder="1" applyAlignment="1">
      <alignment horizontal="right"/>
    </xf>
    <xf numFmtId="165" fontId="25" fillId="0" borderId="64" xfId="0" applyNumberFormat="1" applyFont="1" applyBorder="1" applyAlignment="1">
      <alignment horizontal="right"/>
    </xf>
    <xf numFmtId="0" fontId="25" fillId="0" borderId="65" xfId="0" applyFont="1" applyBorder="1" applyAlignment="1">
      <alignment horizontal="left" wrapText="1"/>
    </xf>
    <xf numFmtId="167" fontId="25" fillId="0" borderId="65" xfId="0" applyNumberFormat="1" applyFont="1" applyBorder="1" applyAlignment="1">
      <alignment horizontal="right"/>
    </xf>
    <xf numFmtId="166" fontId="25" fillId="0" borderId="65" xfId="0" applyNumberFormat="1" applyFont="1" applyBorder="1" applyAlignment="1">
      <alignment horizontal="right"/>
    </xf>
    <xf numFmtId="166" fontId="25" fillId="0" borderId="66" xfId="0" applyNumberFormat="1" applyFont="1" applyBorder="1" applyAlignment="1">
      <alignment horizontal="right"/>
    </xf>
    <xf numFmtId="165" fontId="25" fillId="0" borderId="67" xfId="0" applyNumberFormat="1" applyFont="1" applyBorder="1" applyAlignment="1">
      <alignment horizontal="right"/>
    </xf>
    <xf numFmtId="0" fontId="25" fillId="0" borderId="68" xfId="0" applyFont="1" applyBorder="1" applyAlignment="1">
      <alignment horizontal="left" wrapText="1"/>
    </xf>
    <xf numFmtId="167" fontId="25" fillId="0" borderId="68" xfId="0" applyNumberFormat="1" applyFont="1" applyBorder="1" applyAlignment="1">
      <alignment horizontal="right"/>
    </xf>
    <xf numFmtId="166" fontId="25" fillId="0" borderId="68" xfId="0" applyNumberFormat="1" applyFont="1" applyBorder="1" applyAlignment="1">
      <alignment horizontal="right"/>
    </xf>
    <xf numFmtId="166" fontId="25" fillId="0" borderId="69" xfId="0" applyNumberFormat="1" applyFont="1" applyBorder="1" applyAlignment="1">
      <alignment horizontal="right"/>
    </xf>
    <xf numFmtId="165" fontId="25" fillId="0" borderId="73" xfId="0" applyNumberFormat="1" applyFont="1" applyBorder="1" applyAlignment="1">
      <alignment horizontal="right"/>
    </xf>
    <xf numFmtId="0" fontId="25" fillId="0" borderId="74" xfId="0" applyFont="1" applyBorder="1" applyAlignment="1">
      <alignment horizontal="left" wrapText="1"/>
    </xf>
    <xf numFmtId="167" fontId="25" fillId="0" borderId="74" xfId="0" applyNumberFormat="1" applyFont="1" applyBorder="1" applyAlignment="1">
      <alignment horizontal="right"/>
    </xf>
    <xf numFmtId="166" fontId="25" fillId="0" borderId="74" xfId="0" applyNumberFormat="1" applyFont="1" applyBorder="1" applyAlignment="1">
      <alignment horizontal="right"/>
    </xf>
    <xf numFmtId="166" fontId="25" fillId="0" borderId="75" xfId="0" applyNumberFormat="1" applyFont="1" applyBorder="1" applyAlignment="1">
      <alignment horizontal="right"/>
    </xf>
    <xf numFmtId="165" fontId="25" fillId="0" borderId="70" xfId="0" applyNumberFormat="1" applyFont="1" applyBorder="1" applyAlignment="1">
      <alignment horizontal="right"/>
    </xf>
    <xf numFmtId="0" fontId="25" fillId="0" borderId="71" xfId="0" applyFont="1" applyBorder="1" applyAlignment="1">
      <alignment horizontal="left" wrapText="1"/>
    </xf>
    <xf numFmtId="167" fontId="25" fillId="0" borderId="71" xfId="0" applyNumberFormat="1" applyFont="1" applyBorder="1" applyAlignment="1">
      <alignment horizontal="right"/>
    </xf>
    <xf numFmtId="166" fontId="25" fillId="0" borderId="71" xfId="0" applyNumberFormat="1" applyFont="1" applyBorder="1" applyAlignment="1">
      <alignment horizontal="right"/>
    </xf>
    <xf numFmtId="166" fontId="25" fillId="0" borderId="72" xfId="0" applyNumberFormat="1" applyFont="1" applyBorder="1" applyAlignment="1">
      <alignment horizontal="right"/>
    </xf>
    <xf numFmtId="165" fontId="26" fillId="0" borderId="64" xfId="0" applyNumberFormat="1" applyFont="1" applyBorder="1" applyAlignment="1">
      <alignment horizontal="right"/>
    </xf>
    <xf numFmtId="0" fontId="26" fillId="0" borderId="65" xfId="0" applyFont="1" applyBorder="1" applyAlignment="1">
      <alignment horizontal="left" wrapText="1"/>
    </xf>
    <xf numFmtId="167" fontId="26" fillId="0" borderId="65" xfId="0" applyNumberFormat="1" applyFont="1" applyBorder="1" applyAlignment="1">
      <alignment horizontal="right"/>
    </xf>
    <xf numFmtId="166" fontId="26" fillId="0" borderId="65" xfId="0" applyNumberFormat="1" applyFont="1" applyBorder="1" applyAlignment="1">
      <alignment horizontal="right"/>
    </xf>
    <xf numFmtId="166" fontId="26" fillId="0" borderId="66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0" fontId="9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left" vertical="center"/>
      <protection/>
    </xf>
    <xf numFmtId="166" fontId="16" fillId="35" borderId="0" xfId="0" applyNumberFormat="1" applyFont="1" applyFill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167" fontId="2" fillId="35" borderId="0" xfId="0" applyNumberFormat="1" applyFont="1" applyFill="1" applyAlignment="1" applyProtection="1">
      <alignment horizontal="righ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zoomScalePageLayoutView="0" colorId="8" workbookViewId="0" topLeftCell="A94">
      <selection activeCell="O50" sqref="O5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2.7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2.7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2.7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2.7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2.7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2.7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2.7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2.7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2.7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2.7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2.7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2.7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2.7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2.7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2.7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2.7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2.7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20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20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20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20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20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Rekapitulace!C33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20</v>
      </c>
      <c r="L45" s="88">
        <v>22</v>
      </c>
      <c r="M45" s="89" t="s">
        <v>64</v>
      </c>
      <c r="N45" s="90"/>
      <c r="O45" s="90"/>
      <c r="P45" s="90"/>
      <c r="Q45" s="91"/>
      <c r="R45" s="92">
        <v>0</v>
      </c>
      <c r="S45" s="44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14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ROUNDUP(O48*M48/100,1)</f>
        <v>0</v>
      </c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20</v>
      </c>
      <c r="N49" s="35" t="s">
        <v>48</v>
      </c>
      <c r="O49" s="102">
        <f>R47</f>
        <v>0</v>
      </c>
      <c r="P49" s="38" t="s">
        <v>70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sheetProtection selectLockedCells="1" selectUnlockedCells="1"/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PřF UK Viničná 7,Praha 2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Úpravy hlavního a zadního schodiště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PřF UK v Praze,Albertov 6,P2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9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8.86035906</v>
      </c>
      <c r="E14" s="138">
        <f>Rozpocet!M14</f>
        <v>8.743923</v>
      </c>
    </row>
    <row r="15" spans="1:5" s="139" customFormat="1" ht="12.75" customHeight="1">
      <c r="A15" s="140" t="str">
        <f>Rozpocet!D15</f>
        <v>3</v>
      </c>
      <c r="B15" s="141" t="str">
        <f>Rozpocet!E15</f>
        <v>Svislé a kompletní konstrukce</v>
      </c>
      <c r="C15" s="142">
        <f>Rozpocet!I15</f>
        <v>0</v>
      </c>
      <c r="D15" s="143">
        <f>Rozpocet!K15</f>
        <v>0.97352008</v>
      </c>
      <c r="E15" s="143">
        <f>Rozpocet!M15</f>
        <v>0</v>
      </c>
    </row>
    <row r="16" spans="1:5" s="139" customFormat="1" ht="12.75" customHeight="1">
      <c r="A16" s="140" t="str">
        <f>Rozpocet!D21</f>
        <v>4</v>
      </c>
      <c r="B16" s="141" t="str">
        <f>Rozpocet!E21</f>
        <v>Vodorovné konstrukce</v>
      </c>
      <c r="C16" s="142">
        <f>Rozpocet!I21</f>
        <v>0</v>
      </c>
      <c r="D16" s="143">
        <f>Rozpocet!K21</f>
        <v>0.19504</v>
      </c>
      <c r="E16" s="143">
        <f>Rozpocet!M21</f>
        <v>0</v>
      </c>
    </row>
    <row r="17" spans="1:5" s="139" customFormat="1" ht="12.75" customHeight="1">
      <c r="A17" s="140" t="str">
        <f>Rozpocet!D23</f>
        <v>6</v>
      </c>
      <c r="B17" s="141" t="str">
        <f>Rozpocet!E23</f>
        <v>Úpravy povrchů, podlahy a osazování výplní</v>
      </c>
      <c r="C17" s="142">
        <f>Rozpocet!I23</f>
        <v>0</v>
      </c>
      <c r="D17" s="143">
        <f>Rozpocet!K23</f>
        <v>7.6774809</v>
      </c>
      <c r="E17" s="143">
        <f>Rozpocet!M23</f>
        <v>0</v>
      </c>
    </row>
    <row r="18" spans="1:5" s="139" customFormat="1" ht="12.75" customHeight="1">
      <c r="A18" s="140" t="str">
        <f>Rozpocet!D28</f>
        <v>9</v>
      </c>
      <c r="B18" s="141" t="str">
        <f>Rozpocet!E28</f>
        <v>Ostatní konstrukce a práce-bourání</v>
      </c>
      <c r="C18" s="142">
        <f>Rozpocet!I28</f>
        <v>0</v>
      </c>
      <c r="D18" s="143">
        <f>Rozpocet!K28</f>
        <v>0.01431808</v>
      </c>
      <c r="E18" s="143">
        <f>Rozpocet!M28</f>
        <v>8.743923</v>
      </c>
    </row>
    <row r="19" spans="1:5" s="139" customFormat="1" ht="12.75" customHeight="1">
      <c r="A19" s="140" t="str">
        <f>Rozpocet!D41</f>
        <v>99</v>
      </c>
      <c r="B19" s="141" t="str">
        <f>Rozpocet!E41</f>
        <v>Přesun hmot</v>
      </c>
      <c r="C19" s="142">
        <f>Rozpocet!I41</f>
        <v>0</v>
      </c>
      <c r="D19" s="143">
        <f>Rozpocet!K41</f>
        <v>0</v>
      </c>
      <c r="E19" s="143">
        <f>Rozpocet!M41</f>
        <v>0</v>
      </c>
    </row>
    <row r="20" spans="1:5" s="139" customFormat="1" ht="12.75" customHeight="1">
      <c r="A20" s="135" t="str">
        <f>Rozpocet!D50</f>
        <v>PSV</v>
      </c>
      <c r="B20" s="136" t="str">
        <f>Rozpocet!E50</f>
        <v>PSV</v>
      </c>
      <c r="C20" s="137">
        <f>Rozpocet!I50</f>
        <v>0</v>
      </c>
      <c r="D20" s="138">
        <f>Rozpocet!K50</f>
        <v>1.0182227400000001</v>
      </c>
      <c r="E20" s="138">
        <f>Rozpocet!M50</f>
        <v>0.10247780000000001</v>
      </c>
    </row>
    <row r="21" spans="1:5" s="139" customFormat="1" ht="12.75" customHeight="1">
      <c r="A21" s="140" t="str">
        <f>Rozpocet!D51</f>
        <v>723</v>
      </c>
      <c r="B21" s="141" t="str">
        <f>Rozpocet!E51</f>
        <v>Zdravotechnika - vnitřní plynovod</v>
      </c>
      <c r="C21" s="142">
        <f>Rozpocet!I51</f>
        <v>0</v>
      </c>
      <c r="D21" s="143">
        <f>Rozpocet!K51</f>
        <v>0</v>
      </c>
      <c r="E21" s="143">
        <f>Rozpocet!M51</f>
        <v>0</v>
      </c>
    </row>
    <row r="22" spans="1:5" s="139" customFormat="1" ht="12.75" customHeight="1">
      <c r="A22" s="140" t="str">
        <f>Rozpocet!D53</f>
        <v>733</v>
      </c>
      <c r="B22" s="141" t="str">
        <f>Rozpocet!E53</f>
        <v>Vytápění</v>
      </c>
      <c r="C22" s="142">
        <f>Rozpocet!I53</f>
        <v>0</v>
      </c>
      <c r="D22" s="143">
        <f>Rozpocet!K53</f>
        <v>0</v>
      </c>
      <c r="E22" s="143">
        <f>Rozpocet!M53</f>
        <v>0</v>
      </c>
    </row>
    <row r="23" spans="1:5" s="139" customFormat="1" ht="12.75" customHeight="1">
      <c r="A23" s="140" t="str">
        <f>Rozpocet!D56</f>
        <v>766</v>
      </c>
      <c r="B23" s="141" t="str">
        <f>Rozpocet!E56</f>
        <v>Konstrukce truhlářské</v>
      </c>
      <c r="C23" s="142">
        <f>Rozpocet!I56</f>
        <v>0</v>
      </c>
      <c r="D23" s="143">
        <f>Rozpocet!K56</f>
        <v>0.00045</v>
      </c>
      <c r="E23" s="143">
        <f>Rozpocet!M56</f>
        <v>0.07247780000000001</v>
      </c>
    </row>
    <row r="24" spans="1:5" s="139" customFormat="1" ht="12.75" customHeight="1">
      <c r="A24" s="140" t="str">
        <f>Rozpocet!D69</f>
        <v>767</v>
      </c>
      <c r="B24" s="141" t="str">
        <f>Rozpocet!E69</f>
        <v>Konstrukce zámečnické</v>
      </c>
      <c r="C24" s="142">
        <f>Rozpocet!I69</f>
        <v>0</v>
      </c>
      <c r="D24" s="143">
        <f>Rozpocet!K69</f>
        <v>0</v>
      </c>
      <c r="E24" s="143">
        <f>Rozpocet!M69</f>
        <v>0.03</v>
      </c>
    </row>
    <row r="25" spans="1:5" s="139" customFormat="1" ht="12.75" customHeight="1">
      <c r="A25" s="140" t="str">
        <f>Rozpocet!D72</f>
        <v>771</v>
      </c>
      <c r="B25" s="141" t="str">
        <f>Rozpocet!E72</f>
        <v>Podlahy z dlaždic</v>
      </c>
      <c r="C25" s="142">
        <f>Rozpocet!I72</f>
        <v>0</v>
      </c>
      <c r="D25" s="143">
        <f>Rozpocet!K72</f>
        <v>0.33886718</v>
      </c>
      <c r="E25" s="143">
        <f>Rozpocet!M72</f>
        <v>0</v>
      </c>
    </row>
    <row r="26" spans="1:5" s="139" customFormat="1" ht="12.75" customHeight="1">
      <c r="A26" s="140" t="str">
        <f>Rozpocet!D82</f>
        <v>772</v>
      </c>
      <c r="B26" s="141" t="str">
        <f>Rozpocet!E82</f>
        <v>Podlahy z kamene</v>
      </c>
      <c r="C26" s="142">
        <f>Rozpocet!I82</f>
        <v>0</v>
      </c>
      <c r="D26" s="143">
        <f>Rozpocet!K82</f>
        <v>0</v>
      </c>
      <c r="E26" s="143">
        <f>Rozpocet!M82</f>
        <v>0</v>
      </c>
    </row>
    <row r="27" spans="1:5" s="139" customFormat="1" ht="12.75" customHeight="1">
      <c r="A27" s="140" t="str">
        <f>Rozpocet!D87</f>
        <v>776</v>
      </c>
      <c r="B27" s="141" t="str">
        <f>Rozpocet!E87</f>
        <v>Podlahy povlakové</v>
      </c>
      <c r="C27" s="142">
        <f>Rozpocet!I87</f>
        <v>0</v>
      </c>
      <c r="D27" s="143">
        <f>Rozpocet!K87</f>
        <v>0</v>
      </c>
      <c r="E27" s="143">
        <f>Rozpocet!M87</f>
        <v>0</v>
      </c>
    </row>
    <row r="28" spans="1:5" s="139" customFormat="1" ht="12.75" customHeight="1">
      <c r="A28" s="140" t="str">
        <f>Rozpocet!D92</f>
        <v>783</v>
      </c>
      <c r="B28" s="141" t="str">
        <f>Rozpocet!E92</f>
        <v>Dokončovací práce - nátěry</v>
      </c>
      <c r="C28" s="142">
        <f>Rozpocet!I92</f>
        <v>0</v>
      </c>
      <c r="D28" s="143">
        <f>Rozpocet!K92</f>
        <v>0.08934043000000001</v>
      </c>
      <c r="E28" s="143">
        <f>Rozpocet!M92</f>
        <v>0</v>
      </c>
    </row>
    <row r="29" spans="1:5" s="139" customFormat="1" ht="12.75" customHeight="1">
      <c r="A29" s="140" t="str">
        <f>Rozpocet!D101</f>
        <v>784</v>
      </c>
      <c r="B29" s="141" t="str">
        <f>Rozpocet!E101</f>
        <v>Dokončovací práce - malby</v>
      </c>
      <c r="C29" s="142">
        <f>Rozpocet!I101</f>
        <v>0</v>
      </c>
      <c r="D29" s="143">
        <f>Rozpocet!K101</f>
        <v>0.58956513</v>
      </c>
      <c r="E29" s="143">
        <f>Rozpocet!M101</f>
        <v>0</v>
      </c>
    </row>
    <row r="30" spans="1:5" s="139" customFormat="1" ht="12.75" customHeight="1">
      <c r="A30" s="140" t="str">
        <f>Rozpocet!D104</f>
        <v>799</v>
      </c>
      <c r="B30" s="141" t="str">
        <f>Rozpocet!E104</f>
        <v>Interiér</v>
      </c>
      <c r="C30" s="142">
        <f>Rozpocet!I104</f>
        <v>0</v>
      </c>
      <c r="D30" s="143">
        <f>Rozpocet!K104</f>
        <v>0</v>
      </c>
      <c r="E30" s="143">
        <f>Rozpocet!M104</f>
        <v>0</v>
      </c>
    </row>
    <row r="31" spans="1:5" s="139" customFormat="1" ht="12.75" customHeight="1">
      <c r="A31" s="135" t="str">
        <f>Rozpocet!D108</f>
        <v>M</v>
      </c>
      <c r="B31" s="136" t="str">
        <f>Rozpocet!E108</f>
        <v>Práce a dodávky M</v>
      </c>
      <c r="C31" s="137">
        <f>Rozpocet!I108</f>
        <v>0</v>
      </c>
      <c r="D31" s="138">
        <f>Rozpocet!K108</f>
        <v>0</v>
      </c>
      <c r="E31" s="138">
        <f>Rozpocet!M108</f>
        <v>0</v>
      </c>
    </row>
    <row r="32" spans="1:5" s="139" customFormat="1" ht="12.75" customHeight="1">
      <c r="A32" s="140" t="str">
        <f>Rozpocet!D109</f>
        <v>21-M</v>
      </c>
      <c r="B32" s="141" t="str">
        <f>Rozpocet!E109</f>
        <v>Elektromontáže</v>
      </c>
      <c r="C32" s="142">
        <f>Rozpocet!I109</f>
        <v>0</v>
      </c>
      <c r="D32" s="143">
        <f>Rozpocet!K109</f>
        <v>0</v>
      </c>
      <c r="E32" s="143">
        <f>Rozpocet!M109</f>
        <v>0</v>
      </c>
    </row>
    <row r="33" spans="2:5" s="144" customFormat="1" ht="12.75" customHeight="1">
      <c r="B33" s="145" t="s">
        <v>91</v>
      </c>
      <c r="C33" s="146">
        <f>Rozpocet!I114</f>
        <v>0</v>
      </c>
      <c r="D33" s="147">
        <f>Rozpocet!K114</f>
        <v>9.878581800000001</v>
      </c>
      <c r="E33" s="147">
        <f>Rozpocet!M114</f>
        <v>8.846400800000001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showGridLines="0" defaultGridColor="0" zoomScalePageLayoutView="0" colorId="8" workbookViewId="0" topLeftCell="A1">
      <pane ySplit="13" topLeftCell="A107" activePane="bottomLeft" state="frozen"/>
      <selection pane="topLeft" activeCell="A1" sqref="A1"/>
      <selection pane="bottomLeft" activeCell="E110" sqref="E11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7" width="0" style="1" hidden="1" customWidth="1"/>
    <col min="18" max="16384" width="9.140625" style="1" customWidth="1"/>
  </cols>
  <sheetData>
    <row r="1" spans="1:15" ht="18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49"/>
    </row>
    <row r="2" spans="1:15" ht="11.25" customHeight="1">
      <c r="A2" s="119" t="s">
        <v>78</v>
      </c>
      <c r="B2" s="120"/>
      <c r="C2" s="120" t="str">
        <f>'Krycí list'!E5</f>
        <v>PřF UK Viničná 7,Praha 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9"/>
      <c r="O2" s="149"/>
    </row>
    <row r="3" spans="1:15" ht="11.25" customHeight="1">
      <c r="A3" s="119" t="s">
        <v>79</v>
      </c>
      <c r="B3" s="120"/>
      <c r="C3" s="120" t="str">
        <f>'Krycí list'!E7</f>
        <v>Úpravy hlavního a zadního schodiště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9"/>
      <c r="O3" s="149"/>
    </row>
    <row r="4" spans="1:15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9"/>
      <c r="O4" s="149"/>
    </row>
    <row r="5" spans="1:15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9"/>
      <c r="O5" s="149"/>
    </row>
    <row r="6" spans="1:15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9"/>
      <c r="O6" s="149"/>
    </row>
    <row r="7" spans="1:15" ht="11.25" customHeight="1">
      <c r="A7" s="120" t="s">
        <v>82</v>
      </c>
      <c r="B7" s="120"/>
      <c r="C7" s="120" t="str">
        <f>'Krycí list'!E26</f>
        <v>PřF UK v Praze,Albertov 6,P2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9"/>
      <c r="O7" s="149"/>
    </row>
    <row r="8" spans="1:15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9"/>
      <c r="O8" s="149"/>
    </row>
    <row r="9" spans="1:15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9"/>
      <c r="O9" s="149"/>
    </row>
    <row r="10" spans="1:15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9"/>
    </row>
    <row r="11" spans="1:15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50" t="s">
        <v>104</v>
      </c>
      <c r="O11" s="151" t="s">
        <v>105</v>
      </c>
    </row>
    <row r="12" spans="1:15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52">
        <v>11</v>
      </c>
      <c r="O12" s="153">
        <v>12</v>
      </c>
    </row>
    <row r="13" spans="1:15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54"/>
    </row>
    <row r="14" spans="1:15" s="139" customFormat="1" ht="12.75" customHeight="1">
      <c r="A14" s="155"/>
      <c r="B14" s="156" t="s">
        <v>65</v>
      </c>
      <c r="C14" s="155"/>
      <c r="D14" s="155" t="s">
        <v>44</v>
      </c>
      <c r="E14" s="155" t="s">
        <v>106</v>
      </c>
      <c r="F14" s="155"/>
      <c r="G14" s="155"/>
      <c r="H14" s="155"/>
      <c r="I14" s="157">
        <f>I15+I21+I23+I28+I41</f>
        <v>0</v>
      </c>
      <c r="J14" s="155"/>
      <c r="K14" s="158">
        <f>K15+K21+K23+K28+K41</f>
        <v>8.86035906</v>
      </c>
      <c r="L14" s="155"/>
      <c r="M14" s="158">
        <f>M15+M21+M23+M28+M41</f>
        <v>8.743923</v>
      </c>
      <c r="O14" s="136" t="s">
        <v>107</v>
      </c>
    </row>
    <row r="15" spans="2:15" s="139" customFormat="1" ht="12.75" customHeight="1">
      <c r="B15" s="140" t="s">
        <v>65</v>
      </c>
      <c r="D15" s="141" t="s">
        <v>108</v>
      </c>
      <c r="E15" s="141" t="s">
        <v>109</v>
      </c>
      <c r="I15" s="142">
        <f>SUM(I16:I20)</f>
        <v>0</v>
      </c>
      <c r="K15" s="143">
        <f>SUM(K16:K20)</f>
        <v>0.97352008</v>
      </c>
      <c r="M15" s="143">
        <f>SUM(M16:M20)</f>
        <v>0</v>
      </c>
      <c r="O15" s="141" t="s">
        <v>110</v>
      </c>
    </row>
    <row r="16" spans="1:15" s="16" customFormat="1" ht="13.5" customHeight="1">
      <c r="A16" s="159" t="s">
        <v>110</v>
      </c>
      <c r="B16" s="159" t="s">
        <v>111</v>
      </c>
      <c r="C16" s="159" t="s">
        <v>112</v>
      </c>
      <c r="D16" s="16" t="s">
        <v>113</v>
      </c>
      <c r="E16" s="160" t="s">
        <v>114</v>
      </c>
      <c r="F16" s="159" t="s">
        <v>115</v>
      </c>
      <c r="G16" s="161">
        <v>0.247</v>
      </c>
      <c r="H16" s="162">
        <v>0</v>
      </c>
      <c r="I16" s="162">
        <f>ROUND(G16*H16,2)</f>
        <v>0</v>
      </c>
      <c r="J16" s="163">
        <v>1.99072</v>
      </c>
      <c r="K16" s="161">
        <f>G16*J16</f>
        <v>0.49170784</v>
      </c>
      <c r="L16" s="163">
        <v>0</v>
      </c>
      <c r="M16" s="161">
        <f>G16*L16</f>
        <v>0</v>
      </c>
      <c r="N16" s="164">
        <v>4</v>
      </c>
      <c r="O16" s="16" t="s">
        <v>116</v>
      </c>
    </row>
    <row r="17" spans="1:15" s="16" customFormat="1" ht="24" customHeight="1">
      <c r="A17" s="159" t="s">
        <v>116</v>
      </c>
      <c r="B17" s="159" t="s">
        <v>111</v>
      </c>
      <c r="C17" s="159" t="s">
        <v>112</v>
      </c>
      <c r="D17" s="16" t="s">
        <v>117</v>
      </c>
      <c r="E17" s="160" t="s">
        <v>118</v>
      </c>
      <c r="F17" s="159" t="s">
        <v>119</v>
      </c>
      <c r="G17" s="161">
        <v>0.147</v>
      </c>
      <c r="H17" s="162">
        <v>0</v>
      </c>
      <c r="I17" s="162">
        <f>ROUND(G17*H17,2)</f>
        <v>0</v>
      </c>
      <c r="J17" s="163">
        <v>1.09</v>
      </c>
      <c r="K17" s="161">
        <f>G17*J17</f>
        <v>0.16023</v>
      </c>
      <c r="L17" s="163">
        <v>0</v>
      </c>
      <c r="M17" s="161">
        <f>G17*L17</f>
        <v>0</v>
      </c>
      <c r="N17" s="164">
        <v>4</v>
      </c>
      <c r="O17" s="16" t="s">
        <v>116</v>
      </c>
    </row>
    <row r="18" spans="1:15" s="16" customFormat="1" ht="13.5" customHeight="1">
      <c r="A18" s="159" t="s">
        <v>108</v>
      </c>
      <c r="B18" s="159" t="s">
        <v>111</v>
      </c>
      <c r="C18" s="159" t="s">
        <v>112</v>
      </c>
      <c r="D18" s="16" t="s">
        <v>120</v>
      </c>
      <c r="E18" s="160" t="s">
        <v>121</v>
      </c>
      <c r="F18" s="159" t="s">
        <v>122</v>
      </c>
      <c r="G18" s="161">
        <v>2.806</v>
      </c>
      <c r="H18" s="162">
        <v>0</v>
      </c>
      <c r="I18" s="162">
        <f>ROUND(G18*H18,2)</f>
        <v>0</v>
      </c>
      <c r="J18" s="163">
        <v>0.03279</v>
      </c>
      <c r="K18" s="161">
        <f>G18*J18</f>
        <v>0.09200874</v>
      </c>
      <c r="L18" s="163">
        <v>0</v>
      </c>
      <c r="M18" s="161">
        <f>G18*L18</f>
        <v>0</v>
      </c>
      <c r="N18" s="164">
        <v>4</v>
      </c>
      <c r="O18" s="16" t="s">
        <v>116</v>
      </c>
    </row>
    <row r="19" spans="1:15" s="16" customFormat="1" ht="13.5" customHeight="1">
      <c r="A19" s="159" t="s">
        <v>123</v>
      </c>
      <c r="B19" s="159" t="s">
        <v>111</v>
      </c>
      <c r="C19" s="159" t="s">
        <v>124</v>
      </c>
      <c r="D19" s="16" t="s">
        <v>125</v>
      </c>
      <c r="E19" s="160" t="s">
        <v>126</v>
      </c>
      <c r="F19" s="159" t="s">
        <v>122</v>
      </c>
      <c r="G19" s="161">
        <v>0.85</v>
      </c>
      <c r="H19" s="162">
        <v>0</v>
      </c>
      <c r="I19" s="162">
        <f>ROUND(G19*H19,2)</f>
        <v>0</v>
      </c>
      <c r="J19" s="163">
        <v>0.12335</v>
      </c>
      <c r="K19" s="161">
        <f>G19*J19</f>
        <v>0.1048475</v>
      </c>
      <c r="L19" s="163">
        <v>0</v>
      </c>
      <c r="M19" s="161">
        <f>G19*L19</f>
        <v>0</v>
      </c>
      <c r="N19" s="164">
        <v>4</v>
      </c>
      <c r="O19" s="16" t="s">
        <v>116</v>
      </c>
    </row>
    <row r="20" spans="1:15" s="16" customFormat="1" ht="13.5" customHeight="1">
      <c r="A20" s="159" t="s">
        <v>127</v>
      </c>
      <c r="B20" s="159" t="s">
        <v>111</v>
      </c>
      <c r="C20" s="159" t="s">
        <v>124</v>
      </c>
      <c r="D20" s="16" t="s">
        <v>128</v>
      </c>
      <c r="E20" s="160" t="s">
        <v>129</v>
      </c>
      <c r="F20" s="159" t="s">
        <v>122</v>
      </c>
      <c r="G20" s="161">
        <v>0.7</v>
      </c>
      <c r="H20" s="162">
        <v>0</v>
      </c>
      <c r="I20" s="162">
        <f>ROUND(G20*H20,2)</f>
        <v>0</v>
      </c>
      <c r="J20" s="163">
        <v>0.17818</v>
      </c>
      <c r="K20" s="161">
        <f>G20*J20</f>
        <v>0.12472599999999999</v>
      </c>
      <c r="L20" s="163">
        <v>0</v>
      </c>
      <c r="M20" s="161">
        <f>G20*L20</f>
        <v>0</v>
      </c>
      <c r="N20" s="164">
        <v>4</v>
      </c>
      <c r="O20" s="16" t="s">
        <v>116</v>
      </c>
    </row>
    <row r="21" spans="2:15" s="139" customFormat="1" ht="12.75" customHeight="1">
      <c r="B21" s="140" t="s">
        <v>65</v>
      </c>
      <c r="D21" s="141" t="s">
        <v>123</v>
      </c>
      <c r="E21" s="141" t="s">
        <v>130</v>
      </c>
      <c r="I21" s="142">
        <f>I22</f>
        <v>0</v>
      </c>
      <c r="K21" s="143">
        <f>K22</f>
        <v>0.19504</v>
      </c>
      <c r="M21" s="143">
        <f>M22</f>
        <v>0</v>
      </c>
      <c r="O21" s="141" t="s">
        <v>110</v>
      </c>
    </row>
    <row r="22" spans="1:15" s="16" customFormat="1" ht="13.5" customHeight="1">
      <c r="A22" s="159" t="s">
        <v>131</v>
      </c>
      <c r="B22" s="159" t="s">
        <v>111</v>
      </c>
      <c r="C22" s="159" t="s">
        <v>112</v>
      </c>
      <c r="D22" s="16" t="s">
        <v>132</v>
      </c>
      <c r="E22" s="160" t="s">
        <v>133</v>
      </c>
      <c r="F22" s="159" t="s">
        <v>134</v>
      </c>
      <c r="G22" s="161">
        <v>8</v>
      </c>
      <c r="H22" s="162">
        <v>0</v>
      </c>
      <c r="I22" s="162">
        <f>ROUND(G22*H22,2)</f>
        <v>0</v>
      </c>
      <c r="J22" s="163">
        <v>0.02438</v>
      </c>
      <c r="K22" s="161">
        <f>G22*J22</f>
        <v>0.19504</v>
      </c>
      <c r="L22" s="163">
        <v>0</v>
      </c>
      <c r="M22" s="161">
        <f>G22*L22</f>
        <v>0</v>
      </c>
      <c r="N22" s="164">
        <v>4</v>
      </c>
      <c r="O22" s="16" t="s">
        <v>116</v>
      </c>
    </row>
    <row r="23" spans="2:15" s="139" customFormat="1" ht="12.75" customHeight="1">
      <c r="B23" s="140" t="s">
        <v>65</v>
      </c>
      <c r="D23" s="141" t="s">
        <v>131</v>
      </c>
      <c r="E23" s="141" t="s">
        <v>135</v>
      </c>
      <c r="I23" s="142">
        <f>SUM(I24:I27)</f>
        <v>0</v>
      </c>
      <c r="K23" s="143">
        <f>SUM(K24:K27)</f>
        <v>7.6774809</v>
      </c>
      <c r="M23" s="143">
        <f>SUM(M24:M27)</f>
        <v>0</v>
      </c>
      <c r="O23" s="141" t="s">
        <v>110</v>
      </c>
    </row>
    <row r="24" spans="1:15" s="16" customFormat="1" ht="13.5" customHeight="1">
      <c r="A24" s="159" t="s">
        <v>136</v>
      </c>
      <c r="B24" s="159" t="s">
        <v>111</v>
      </c>
      <c r="C24" s="159" t="s">
        <v>112</v>
      </c>
      <c r="D24" s="16" t="s">
        <v>137</v>
      </c>
      <c r="E24" s="160" t="s">
        <v>138</v>
      </c>
      <c r="F24" s="159" t="s">
        <v>122</v>
      </c>
      <c r="G24" s="161">
        <v>1178.932</v>
      </c>
      <c r="H24" s="162">
        <v>0</v>
      </c>
      <c r="I24" s="162">
        <f>ROUND(G24*H24,2)</f>
        <v>0</v>
      </c>
      <c r="J24" s="163">
        <v>0.00579</v>
      </c>
      <c r="K24" s="161">
        <f>G24*J24</f>
        <v>6.82601628</v>
      </c>
      <c r="L24" s="163">
        <v>0</v>
      </c>
      <c r="M24" s="161">
        <f>G24*L24</f>
        <v>0</v>
      </c>
      <c r="N24" s="164">
        <v>4</v>
      </c>
      <c r="O24" s="16" t="s">
        <v>116</v>
      </c>
    </row>
    <row r="25" spans="1:15" s="16" customFormat="1" ht="13.5" customHeight="1">
      <c r="A25" s="159" t="s">
        <v>139</v>
      </c>
      <c r="B25" s="159" t="s">
        <v>111</v>
      </c>
      <c r="C25" s="159" t="s">
        <v>112</v>
      </c>
      <c r="D25" s="16" t="s">
        <v>140</v>
      </c>
      <c r="E25" s="160" t="s">
        <v>141</v>
      </c>
      <c r="F25" s="159" t="s">
        <v>122</v>
      </c>
      <c r="G25" s="161">
        <v>2.95</v>
      </c>
      <c r="H25" s="162">
        <v>0</v>
      </c>
      <c r="I25" s="162">
        <f>ROUND(G25*H25,2)</f>
        <v>0</v>
      </c>
      <c r="J25" s="163">
        <v>0.04773</v>
      </c>
      <c r="K25" s="161">
        <f>G25*J25</f>
        <v>0.14080350000000003</v>
      </c>
      <c r="L25" s="163">
        <v>0</v>
      </c>
      <c r="M25" s="161">
        <f>G25*L25</f>
        <v>0</v>
      </c>
      <c r="N25" s="164">
        <v>4</v>
      </c>
      <c r="O25" s="16" t="s">
        <v>116</v>
      </c>
    </row>
    <row r="26" spans="1:15" s="16" customFormat="1" ht="24" customHeight="1">
      <c r="A26" s="159" t="s">
        <v>142</v>
      </c>
      <c r="B26" s="159" t="s">
        <v>111</v>
      </c>
      <c r="C26" s="159" t="s">
        <v>124</v>
      </c>
      <c r="D26" s="16" t="s">
        <v>143</v>
      </c>
      <c r="E26" s="160" t="s">
        <v>144</v>
      </c>
      <c r="F26" s="159" t="s">
        <v>122</v>
      </c>
      <c r="G26" s="161">
        <v>1.79</v>
      </c>
      <c r="H26" s="162">
        <v>0</v>
      </c>
      <c r="I26" s="162">
        <f>ROUND(G26*H26,2)</f>
        <v>0</v>
      </c>
      <c r="J26" s="163">
        <v>0.00024</v>
      </c>
      <c r="K26" s="161">
        <f>G26*J26</f>
        <v>0.00042960000000000003</v>
      </c>
      <c r="L26" s="163">
        <v>0</v>
      </c>
      <c r="M26" s="161">
        <f>G26*L26</f>
        <v>0</v>
      </c>
      <c r="N26" s="164">
        <v>4</v>
      </c>
      <c r="O26" s="16" t="s">
        <v>116</v>
      </c>
    </row>
    <row r="27" spans="1:15" s="16" customFormat="1" ht="13.5" customHeight="1">
      <c r="A27" s="159" t="s">
        <v>145</v>
      </c>
      <c r="B27" s="159" t="s">
        <v>111</v>
      </c>
      <c r="C27" s="159" t="s">
        <v>112</v>
      </c>
      <c r="D27" s="16" t="s">
        <v>146</v>
      </c>
      <c r="E27" s="160" t="s">
        <v>147</v>
      </c>
      <c r="F27" s="159" t="s">
        <v>122</v>
      </c>
      <c r="G27" s="161">
        <v>72.178</v>
      </c>
      <c r="H27" s="162">
        <v>0</v>
      </c>
      <c r="I27" s="162">
        <f>ROUND(G27*H27,2)</f>
        <v>0</v>
      </c>
      <c r="J27" s="163">
        <v>0.00984</v>
      </c>
      <c r="K27" s="161">
        <f>G27*J27</f>
        <v>0.71023152</v>
      </c>
      <c r="L27" s="163">
        <v>0</v>
      </c>
      <c r="M27" s="161">
        <f>G27*L27</f>
        <v>0</v>
      </c>
      <c r="N27" s="164">
        <v>4</v>
      </c>
      <c r="O27" s="16" t="s">
        <v>116</v>
      </c>
    </row>
    <row r="28" spans="2:15" s="139" customFormat="1" ht="12.75" customHeight="1">
      <c r="B28" s="140" t="s">
        <v>65</v>
      </c>
      <c r="D28" s="141" t="s">
        <v>142</v>
      </c>
      <c r="E28" s="141" t="s">
        <v>148</v>
      </c>
      <c r="I28" s="142">
        <f>SUM(I29:I40)</f>
        <v>0</v>
      </c>
      <c r="K28" s="143">
        <f>SUM(K29:K40)</f>
        <v>0.01431808</v>
      </c>
      <c r="M28" s="143">
        <f>SUM(M29:M40)</f>
        <v>8.743923</v>
      </c>
      <c r="O28" s="141" t="s">
        <v>110</v>
      </c>
    </row>
    <row r="29" spans="1:15" s="16" customFormat="1" ht="24" customHeight="1">
      <c r="A29" s="159" t="s">
        <v>149</v>
      </c>
      <c r="B29" s="159" t="s">
        <v>111</v>
      </c>
      <c r="C29" s="159" t="s">
        <v>150</v>
      </c>
      <c r="D29" s="16" t="s">
        <v>151</v>
      </c>
      <c r="E29" s="160" t="s">
        <v>152</v>
      </c>
      <c r="F29" s="159" t="s">
        <v>122</v>
      </c>
      <c r="G29" s="161">
        <v>357.952</v>
      </c>
      <c r="H29" s="162">
        <v>0</v>
      </c>
      <c r="I29" s="162">
        <f aca="true" t="shared" si="0" ref="I29:I40">ROUND(G29*H29,2)</f>
        <v>0</v>
      </c>
      <c r="J29" s="163">
        <v>0</v>
      </c>
      <c r="K29" s="161">
        <f aca="true" t="shared" si="1" ref="K29:K40">G29*J29</f>
        <v>0</v>
      </c>
      <c r="L29" s="163">
        <v>0</v>
      </c>
      <c r="M29" s="161">
        <f aca="true" t="shared" si="2" ref="M29:M40">G29*L29</f>
        <v>0</v>
      </c>
      <c r="N29" s="164">
        <v>4</v>
      </c>
      <c r="O29" s="16" t="s">
        <v>116</v>
      </c>
    </row>
    <row r="30" spans="1:15" s="16" customFormat="1" ht="13.5" customHeight="1">
      <c r="A30" s="159" t="s">
        <v>153</v>
      </c>
      <c r="B30" s="159" t="s">
        <v>111</v>
      </c>
      <c r="C30" s="159" t="s">
        <v>124</v>
      </c>
      <c r="D30" s="16" t="s">
        <v>154</v>
      </c>
      <c r="E30" s="160" t="s">
        <v>155</v>
      </c>
      <c r="F30" s="159" t="s">
        <v>122</v>
      </c>
      <c r="G30" s="161">
        <v>357.952</v>
      </c>
      <c r="H30" s="162">
        <v>0</v>
      </c>
      <c r="I30" s="162">
        <f t="shared" si="0"/>
        <v>0</v>
      </c>
      <c r="J30" s="163">
        <v>4E-05</v>
      </c>
      <c r="K30" s="161">
        <f t="shared" si="1"/>
        <v>0.01431808</v>
      </c>
      <c r="L30" s="163">
        <v>0</v>
      </c>
      <c r="M30" s="161">
        <f t="shared" si="2"/>
        <v>0</v>
      </c>
      <c r="N30" s="164">
        <v>4</v>
      </c>
      <c r="O30" s="16" t="s">
        <v>116</v>
      </c>
    </row>
    <row r="31" spans="1:15" s="16" customFormat="1" ht="24" customHeight="1">
      <c r="A31" s="159" t="s">
        <v>156</v>
      </c>
      <c r="B31" s="159" t="s">
        <v>111</v>
      </c>
      <c r="C31" s="159" t="s">
        <v>157</v>
      </c>
      <c r="D31" s="16" t="s">
        <v>158</v>
      </c>
      <c r="E31" s="160" t="s">
        <v>159</v>
      </c>
      <c r="F31" s="159" t="s">
        <v>115</v>
      </c>
      <c r="G31" s="161">
        <v>0.126</v>
      </c>
      <c r="H31" s="162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2.2</v>
      </c>
      <c r="M31" s="161">
        <f t="shared" si="2"/>
        <v>0.2772</v>
      </c>
      <c r="N31" s="164">
        <v>4</v>
      </c>
      <c r="O31" s="16" t="s">
        <v>116</v>
      </c>
    </row>
    <row r="32" spans="1:15" s="16" customFormat="1" ht="24" customHeight="1">
      <c r="A32" s="159" t="s">
        <v>160</v>
      </c>
      <c r="B32" s="159" t="s">
        <v>111</v>
      </c>
      <c r="C32" s="159" t="s">
        <v>157</v>
      </c>
      <c r="D32" s="16" t="s">
        <v>161</v>
      </c>
      <c r="E32" s="160" t="s">
        <v>162</v>
      </c>
      <c r="F32" s="159" t="s">
        <v>122</v>
      </c>
      <c r="G32" s="161">
        <v>31.959</v>
      </c>
      <c r="H32" s="162">
        <v>0</v>
      </c>
      <c r="I32" s="162">
        <f t="shared" si="0"/>
        <v>0</v>
      </c>
      <c r="J32" s="163">
        <v>0</v>
      </c>
      <c r="K32" s="161">
        <f t="shared" si="1"/>
        <v>0</v>
      </c>
      <c r="L32" s="163">
        <v>0.035</v>
      </c>
      <c r="M32" s="161">
        <f t="shared" si="2"/>
        <v>1.118565</v>
      </c>
      <c r="N32" s="164">
        <v>4</v>
      </c>
      <c r="O32" s="16" t="s">
        <v>116</v>
      </c>
    </row>
    <row r="33" spans="1:15" s="16" customFormat="1" ht="13.5" customHeight="1">
      <c r="A33" s="159" t="s">
        <v>163</v>
      </c>
      <c r="B33" s="159" t="s">
        <v>111</v>
      </c>
      <c r="C33" s="159" t="s">
        <v>157</v>
      </c>
      <c r="D33" s="16" t="s">
        <v>164</v>
      </c>
      <c r="E33" s="160" t="s">
        <v>165</v>
      </c>
      <c r="F33" s="159" t="s">
        <v>122</v>
      </c>
      <c r="G33" s="161">
        <v>2.806</v>
      </c>
      <c r="H33" s="162">
        <v>0</v>
      </c>
      <c r="I33" s="162">
        <f t="shared" si="0"/>
        <v>0</v>
      </c>
      <c r="J33" s="163">
        <v>0</v>
      </c>
      <c r="K33" s="161">
        <f t="shared" si="1"/>
        <v>0</v>
      </c>
      <c r="L33" s="163">
        <v>0.055</v>
      </c>
      <c r="M33" s="161">
        <f t="shared" si="2"/>
        <v>0.15433</v>
      </c>
      <c r="N33" s="164">
        <v>4</v>
      </c>
      <c r="O33" s="16" t="s">
        <v>116</v>
      </c>
    </row>
    <row r="34" spans="1:15" s="16" customFormat="1" ht="13.5" customHeight="1">
      <c r="A34" s="159" t="s">
        <v>166</v>
      </c>
      <c r="B34" s="159" t="s">
        <v>111</v>
      </c>
      <c r="C34" s="159" t="s">
        <v>157</v>
      </c>
      <c r="D34" s="16" t="s">
        <v>167</v>
      </c>
      <c r="E34" s="160" t="s">
        <v>168</v>
      </c>
      <c r="F34" s="159" t="s">
        <v>122</v>
      </c>
      <c r="G34" s="161">
        <v>1.6</v>
      </c>
      <c r="H34" s="162">
        <v>0</v>
      </c>
      <c r="I34" s="162">
        <f t="shared" si="0"/>
        <v>0</v>
      </c>
      <c r="J34" s="163">
        <v>0</v>
      </c>
      <c r="K34" s="161">
        <f t="shared" si="1"/>
        <v>0</v>
      </c>
      <c r="L34" s="163">
        <v>0.088</v>
      </c>
      <c r="M34" s="161">
        <f t="shared" si="2"/>
        <v>0.1408</v>
      </c>
      <c r="N34" s="164">
        <v>4</v>
      </c>
      <c r="O34" s="16" t="s">
        <v>116</v>
      </c>
    </row>
    <row r="35" spans="1:15" s="16" customFormat="1" ht="13.5" customHeight="1">
      <c r="A35" s="159" t="s">
        <v>169</v>
      </c>
      <c r="B35" s="159" t="s">
        <v>111</v>
      </c>
      <c r="C35" s="159" t="s">
        <v>157</v>
      </c>
      <c r="D35" s="16" t="s">
        <v>170</v>
      </c>
      <c r="E35" s="160" t="s">
        <v>171</v>
      </c>
      <c r="F35" s="159" t="s">
        <v>115</v>
      </c>
      <c r="G35" s="161">
        <v>0.76</v>
      </c>
      <c r="H35" s="162">
        <v>0</v>
      </c>
      <c r="I35" s="162">
        <f t="shared" si="0"/>
        <v>0</v>
      </c>
      <c r="J35" s="163">
        <v>0</v>
      </c>
      <c r="K35" s="161">
        <f t="shared" si="1"/>
        <v>0</v>
      </c>
      <c r="L35" s="163">
        <v>1.8</v>
      </c>
      <c r="M35" s="161">
        <f t="shared" si="2"/>
        <v>1.368</v>
      </c>
      <c r="N35" s="164">
        <v>4</v>
      </c>
      <c r="O35" s="16" t="s">
        <v>116</v>
      </c>
    </row>
    <row r="36" spans="1:15" s="16" customFormat="1" ht="13.5" customHeight="1">
      <c r="A36" s="159" t="s">
        <v>172</v>
      </c>
      <c r="B36" s="159" t="s">
        <v>111</v>
      </c>
      <c r="C36" s="159" t="s">
        <v>157</v>
      </c>
      <c r="D36" s="16" t="s">
        <v>173</v>
      </c>
      <c r="E36" s="160" t="s">
        <v>174</v>
      </c>
      <c r="F36" s="159" t="s">
        <v>115</v>
      </c>
      <c r="G36" s="161">
        <v>0.196</v>
      </c>
      <c r="H36" s="162">
        <v>0</v>
      </c>
      <c r="I36" s="162">
        <f t="shared" si="0"/>
        <v>0</v>
      </c>
      <c r="J36" s="163">
        <v>0</v>
      </c>
      <c r="K36" s="161">
        <f t="shared" si="1"/>
        <v>0</v>
      </c>
      <c r="L36" s="163">
        <v>1.8</v>
      </c>
      <c r="M36" s="161">
        <f t="shared" si="2"/>
        <v>0.3528</v>
      </c>
      <c r="N36" s="164">
        <v>4</v>
      </c>
      <c r="O36" s="16" t="s">
        <v>116</v>
      </c>
    </row>
    <row r="37" spans="1:15" s="16" customFormat="1" ht="24" customHeight="1">
      <c r="A37" s="159" t="s">
        <v>175</v>
      </c>
      <c r="B37" s="159" t="s">
        <v>111</v>
      </c>
      <c r="C37" s="159" t="s">
        <v>157</v>
      </c>
      <c r="D37" s="16" t="s">
        <v>176</v>
      </c>
      <c r="E37" s="160" t="s">
        <v>177</v>
      </c>
      <c r="F37" s="159" t="s">
        <v>134</v>
      </c>
      <c r="G37" s="161">
        <v>8</v>
      </c>
      <c r="H37" s="162">
        <v>0</v>
      </c>
      <c r="I37" s="162">
        <f t="shared" si="0"/>
        <v>0</v>
      </c>
      <c r="J37" s="163">
        <v>0</v>
      </c>
      <c r="K37" s="161">
        <f t="shared" si="1"/>
        <v>0</v>
      </c>
      <c r="L37" s="163">
        <v>0.015</v>
      </c>
      <c r="M37" s="161">
        <f t="shared" si="2"/>
        <v>0.12</v>
      </c>
      <c r="N37" s="164">
        <v>4</v>
      </c>
      <c r="O37" s="16" t="s">
        <v>116</v>
      </c>
    </row>
    <row r="38" spans="1:15" s="16" customFormat="1" ht="13.5" customHeight="1">
      <c r="A38" s="159" t="s">
        <v>178</v>
      </c>
      <c r="B38" s="159" t="s">
        <v>111</v>
      </c>
      <c r="C38" s="159" t="s">
        <v>157</v>
      </c>
      <c r="D38" s="16" t="s">
        <v>179</v>
      </c>
      <c r="E38" s="160" t="s">
        <v>180</v>
      </c>
      <c r="F38" s="159" t="s">
        <v>181</v>
      </c>
      <c r="G38" s="161">
        <v>8.5</v>
      </c>
      <c r="H38" s="162">
        <v>0</v>
      </c>
      <c r="I38" s="162">
        <f t="shared" si="0"/>
        <v>0</v>
      </c>
      <c r="J38" s="163">
        <v>0</v>
      </c>
      <c r="K38" s="161">
        <f t="shared" si="1"/>
        <v>0</v>
      </c>
      <c r="L38" s="163">
        <v>0.009</v>
      </c>
      <c r="M38" s="161">
        <f t="shared" si="2"/>
        <v>0.0765</v>
      </c>
      <c r="N38" s="164">
        <v>4</v>
      </c>
      <c r="O38" s="16" t="s">
        <v>116</v>
      </c>
    </row>
    <row r="39" spans="1:15" s="16" customFormat="1" ht="24" customHeight="1">
      <c r="A39" s="159" t="s">
        <v>182</v>
      </c>
      <c r="B39" s="159" t="s">
        <v>111</v>
      </c>
      <c r="C39" s="159" t="s">
        <v>157</v>
      </c>
      <c r="D39" s="16" t="s">
        <v>183</v>
      </c>
      <c r="E39" s="160" t="s">
        <v>184</v>
      </c>
      <c r="F39" s="159" t="s">
        <v>181</v>
      </c>
      <c r="G39" s="161">
        <v>10</v>
      </c>
      <c r="H39" s="162">
        <v>0</v>
      </c>
      <c r="I39" s="162">
        <f t="shared" si="0"/>
        <v>0</v>
      </c>
      <c r="J39" s="163">
        <v>0</v>
      </c>
      <c r="K39" s="161">
        <f t="shared" si="1"/>
        <v>0</v>
      </c>
      <c r="L39" s="163">
        <v>0.042</v>
      </c>
      <c r="M39" s="161">
        <f t="shared" si="2"/>
        <v>0.42000000000000004</v>
      </c>
      <c r="N39" s="164">
        <v>4</v>
      </c>
      <c r="O39" s="16" t="s">
        <v>116</v>
      </c>
    </row>
    <row r="40" spans="1:15" s="16" customFormat="1" ht="13.5" customHeight="1">
      <c r="A40" s="159" t="s">
        <v>185</v>
      </c>
      <c r="B40" s="159" t="s">
        <v>111</v>
      </c>
      <c r="C40" s="159" t="s">
        <v>157</v>
      </c>
      <c r="D40" s="16" t="s">
        <v>186</v>
      </c>
      <c r="E40" s="160" t="s">
        <v>187</v>
      </c>
      <c r="F40" s="159" t="s">
        <v>122</v>
      </c>
      <c r="G40" s="161">
        <v>1178.932</v>
      </c>
      <c r="H40" s="162">
        <v>0</v>
      </c>
      <c r="I40" s="162">
        <f t="shared" si="0"/>
        <v>0</v>
      </c>
      <c r="J40" s="163">
        <v>0</v>
      </c>
      <c r="K40" s="161">
        <f t="shared" si="1"/>
        <v>0</v>
      </c>
      <c r="L40" s="163">
        <v>0.004</v>
      </c>
      <c r="M40" s="161">
        <f t="shared" si="2"/>
        <v>4.715728</v>
      </c>
      <c r="N40" s="164">
        <v>4</v>
      </c>
      <c r="O40" s="16" t="s">
        <v>116</v>
      </c>
    </row>
    <row r="41" spans="2:15" s="139" customFormat="1" ht="12.75" customHeight="1">
      <c r="B41" s="140" t="s">
        <v>65</v>
      </c>
      <c r="D41" s="141" t="s">
        <v>188</v>
      </c>
      <c r="E41" s="141" t="s">
        <v>189</v>
      </c>
      <c r="I41" s="142">
        <f>SUM(I42:I49)</f>
        <v>0</v>
      </c>
      <c r="K41" s="143">
        <f>SUM(K42:K49)</f>
        <v>0</v>
      </c>
      <c r="M41" s="143">
        <f>SUM(M42:M49)</f>
        <v>0</v>
      </c>
      <c r="O41" s="141" t="s">
        <v>110</v>
      </c>
    </row>
    <row r="42" spans="1:15" s="16" customFormat="1" ht="13.5" customHeight="1">
      <c r="A42" s="159" t="s">
        <v>190</v>
      </c>
      <c r="B42" s="159" t="s">
        <v>111</v>
      </c>
      <c r="C42" s="159" t="s">
        <v>157</v>
      </c>
      <c r="D42" s="16" t="s">
        <v>191</v>
      </c>
      <c r="E42" s="160" t="s">
        <v>192</v>
      </c>
      <c r="F42" s="159" t="s">
        <v>119</v>
      </c>
      <c r="G42" s="161">
        <v>8.846</v>
      </c>
      <c r="H42" s="162">
        <v>0</v>
      </c>
      <c r="I42" s="162">
        <f aca="true" t="shared" si="3" ref="I42:I49">ROUND(G42*H42,2)</f>
        <v>0</v>
      </c>
      <c r="J42" s="163">
        <v>0</v>
      </c>
      <c r="K42" s="161">
        <f aca="true" t="shared" si="4" ref="K42:K49">G42*J42</f>
        <v>0</v>
      </c>
      <c r="L42" s="163">
        <v>0</v>
      </c>
      <c r="M42" s="161">
        <f aca="true" t="shared" si="5" ref="M42:M49">G42*L42</f>
        <v>0</v>
      </c>
      <c r="N42" s="164">
        <v>4</v>
      </c>
      <c r="O42" s="16" t="s">
        <v>116</v>
      </c>
    </row>
    <row r="43" spans="1:15" s="16" customFormat="1" ht="24" customHeight="1">
      <c r="A43" s="159" t="s">
        <v>193</v>
      </c>
      <c r="B43" s="159" t="s">
        <v>111</v>
      </c>
      <c r="C43" s="159" t="s">
        <v>157</v>
      </c>
      <c r="D43" s="16" t="s">
        <v>194</v>
      </c>
      <c r="E43" s="160" t="s">
        <v>195</v>
      </c>
      <c r="F43" s="159" t="s">
        <v>119</v>
      </c>
      <c r="G43" s="161">
        <v>8.846</v>
      </c>
      <c r="H43" s="162">
        <v>0</v>
      </c>
      <c r="I43" s="162">
        <f t="shared" si="3"/>
        <v>0</v>
      </c>
      <c r="J43" s="163">
        <v>0</v>
      </c>
      <c r="K43" s="161">
        <f t="shared" si="4"/>
        <v>0</v>
      </c>
      <c r="L43" s="163">
        <v>0</v>
      </c>
      <c r="M43" s="161">
        <f t="shared" si="5"/>
        <v>0</v>
      </c>
      <c r="N43" s="164">
        <v>4</v>
      </c>
      <c r="O43" s="16" t="s">
        <v>116</v>
      </c>
    </row>
    <row r="44" spans="1:15" s="16" customFormat="1" ht="13.5" customHeight="1">
      <c r="A44" s="159" t="s">
        <v>196</v>
      </c>
      <c r="B44" s="159" t="s">
        <v>111</v>
      </c>
      <c r="C44" s="159" t="s">
        <v>157</v>
      </c>
      <c r="D44" s="16" t="s">
        <v>197</v>
      </c>
      <c r="E44" s="160" t="s">
        <v>198</v>
      </c>
      <c r="F44" s="159" t="s">
        <v>119</v>
      </c>
      <c r="G44" s="161">
        <v>8.846</v>
      </c>
      <c r="H44" s="162">
        <v>0</v>
      </c>
      <c r="I44" s="162">
        <f t="shared" si="3"/>
        <v>0</v>
      </c>
      <c r="J44" s="163">
        <v>0</v>
      </c>
      <c r="K44" s="161">
        <f t="shared" si="4"/>
        <v>0</v>
      </c>
      <c r="L44" s="163">
        <v>0</v>
      </c>
      <c r="M44" s="161">
        <f t="shared" si="5"/>
        <v>0</v>
      </c>
      <c r="N44" s="164">
        <v>4</v>
      </c>
      <c r="O44" s="16" t="s">
        <v>116</v>
      </c>
    </row>
    <row r="45" spans="1:15" s="16" customFormat="1" ht="24" customHeight="1">
      <c r="A45" s="159" t="s">
        <v>199</v>
      </c>
      <c r="B45" s="159" t="s">
        <v>111</v>
      </c>
      <c r="C45" s="159" t="s">
        <v>157</v>
      </c>
      <c r="D45" s="16" t="s">
        <v>200</v>
      </c>
      <c r="E45" s="160" t="s">
        <v>201</v>
      </c>
      <c r="F45" s="159" t="s">
        <v>119</v>
      </c>
      <c r="G45" s="161">
        <v>8.846</v>
      </c>
      <c r="H45" s="162">
        <v>0</v>
      </c>
      <c r="I45" s="162">
        <f t="shared" si="3"/>
        <v>0</v>
      </c>
      <c r="J45" s="163">
        <v>0</v>
      </c>
      <c r="K45" s="161">
        <f t="shared" si="4"/>
        <v>0</v>
      </c>
      <c r="L45" s="163">
        <v>0</v>
      </c>
      <c r="M45" s="161">
        <f t="shared" si="5"/>
        <v>0</v>
      </c>
      <c r="N45" s="164">
        <v>4</v>
      </c>
      <c r="O45" s="16" t="s">
        <v>116</v>
      </c>
    </row>
    <row r="46" spans="1:15" s="16" customFormat="1" ht="13.5" customHeight="1">
      <c r="A46" s="159" t="s">
        <v>202</v>
      </c>
      <c r="B46" s="159" t="s">
        <v>111</v>
      </c>
      <c r="C46" s="159" t="s">
        <v>157</v>
      </c>
      <c r="D46" s="16" t="s">
        <v>203</v>
      </c>
      <c r="E46" s="160" t="s">
        <v>204</v>
      </c>
      <c r="F46" s="159" t="s">
        <v>119</v>
      </c>
      <c r="G46" s="161">
        <v>8.846</v>
      </c>
      <c r="H46" s="162">
        <v>0</v>
      </c>
      <c r="I46" s="162">
        <f t="shared" si="3"/>
        <v>0</v>
      </c>
      <c r="J46" s="163">
        <v>0</v>
      </c>
      <c r="K46" s="161">
        <f t="shared" si="4"/>
        <v>0</v>
      </c>
      <c r="L46" s="163">
        <v>0</v>
      </c>
      <c r="M46" s="161">
        <f t="shared" si="5"/>
        <v>0</v>
      </c>
      <c r="N46" s="164">
        <v>4</v>
      </c>
      <c r="O46" s="16" t="s">
        <v>116</v>
      </c>
    </row>
    <row r="47" spans="1:15" s="16" customFormat="1" ht="24" customHeight="1">
      <c r="A47" s="159" t="s">
        <v>205</v>
      </c>
      <c r="B47" s="159" t="s">
        <v>111</v>
      </c>
      <c r="C47" s="159" t="s">
        <v>157</v>
      </c>
      <c r="D47" s="16" t="s">
        <v>206</v>
      </c>
      <c r="E47" s="160" t="s">
        <v>207</v>
      </c>
      <c r="F47" s="159" t="s">
        <v>119</v>
      </c>
      <c r="G47" s="161">
        <v>8.846</v>
      </c>
      <c r="H47" s="162">
        <v>0</v>
      </c>
      <c r="I47" s="162">
        <f t="shared" si="3"/>
        <v>0</v>
      </c>
      <c r="J47" s="163">
        <v>0</v>
      </c>
      <c r="K47" s="161">
        <f t="shared" si="4"/>
        <v>0</v>
      </c>
      <c r="L47" s="163">
        <v>0</v>
      </c>
      <c r="M47" s="161">
        <f t="shared" si="5"/>
        <v>0</v>
      </c>
      <c r="N47" s="164">
        <v>4</v>
      </c>
      <c r="O47" s="16" t="s">
        <v>116</v>
      </c>
    </row>
    <row r="48" spans="1:15" s="16" customFormat="1" ht="13.5" customHeight="1">
      <c r="A48" s="159" t="s">
        <v>208</v>
      </c>
      <c r="B48" s="159" t="s">
        <v>111</v>
      </c>
      <c r="C48" s="159" t="s">
        <v>157</v>
      </c>
      <c r="D48" s="16" t="s">
        <v>209</v>
      </c>
      <c r="E48" s="160" t="s">
        <v>210</v>
      </c>
      <c r="F48" s="159" t="s">
        <v>119</v>
      </c>
      <c r="G48" s="161">
        <v>8.846</v>
      </c>
      <c r="H48" s="162">
        <v>0</v>
      </c>
      <c r="I48" s="162">
        <f t="shared" si="3"/>
        <v>0</v>
      </c>
      <c r="J48" s="163">
        <v>0</v>
      </c>
      <c r="K48" s="161">
        <f t="shared" si="4"/>
        <v>0</v>
      </c>
      <c r="L48" s="163">
        <v>0</v>
      </c>
      <c r="M48" s="161">
        <f t="shared" si="5"/>
        <v>0</v>
      </c>
      <c r="N48" s="164">
        <v>4</v>
      </c>
      <c r="O48" s="16" t="s">
        <v>116</v>
      </c>
    </row>
    <row r="49" spans="1:15" s="16" customFormat="1" ht="13.5" customHeight="1">
      <c r="A49" s="159" t="s">
        <v>211</v>
      </c>
      <c r="B49" s="159" t="s">
        <v>111</v>
      </c>
      <c r="C49" s="159" t="s">
        <v>124</v>
      </c>
      <c r="D49" s="16" t="s">
        <v>212</v>
      </c>
      <c r="E49" s="160" t="s">
        <v>213</v>
      </c>
      <c r="F49" s="159" t="s">
        <v>119</v>
      </c>
      <c r="G49" s="161">
        <v>8.86</v>
      </c>
      <c r="H49" s="162">
        <v>0</v>
      </c>
      <c r="I49" s="162">
        <f t="shared" si="3"/>
        <v>0</v>
      </c>
      <c r="J49" s="163">
        <v>0</v>
      </c>
      <c r="K49" s="161">
        <f t="shared" si="4"/>
        <v>0</v>
      </c>
      <c r="L49" s="163">
        <v>0</v>
      </c>
      <c r="M49" s="161">
        <f t="shared" si="5"/>
        <v>0</v>
      </c>
      <c r="N49" s="164">
        <v>4</v>
      </c>
      <c r="O49" s="16" t="s">
        <v>116</v>
      </c>
    </row>
    <row r="50" spans="2:15" s="139" customFormat="1" ht="12.75" customHeight="1">
      <c r="B50" s="135" t="s">
        <v>65</v>
      </c>
      <c r="D50" s="136" t="s">
        <v>52</v>
      </c>
      <c r="E50" s="136" t="s">
        <v>52</v>
      </c>
      <c r="I50" s="137">
        <f>I51+I53+I56+I69+I72+I82+I87+I92+I101+I104</f>
        <v>0</v>
      </c>
      <c r="K50" s="138">
        <f>K51+K53+K56+K69+K72+K82+K87+K92+K101+K104</f>
        <v>1.0182227400000001</v>
      </c>
      <c r="M50" s="138">
        <f>M51+M53+M56+M69+M72+M82+M87+M92+M101+M104</f>
        <v>0.10247780000000001</v>
      </c>
      <c r="O50" s="136" t="s">
        <v>107</v>
      </c>
    </row>
    <row r="51" spans="2:15" s="139" customFormat="1" ht="12.75" customHeight="1">
      <c r="B51" s="140" t="s">
        <v>65</v>
      </c>
      <c r="D51" s="141" t="s">
        <v>214</v>
      </c>
      <c r="E51" s="141" t="s">
        <v>215</v>
      </c>
      <c r="I51" s="142">
        <f>I52</f>
        <v>0</v>
      </c>
      <c r="K51" s="143">
        <f>K52</f>
        <v>0</v>
      </c>
      <c r="M51" s="143">
        <f>M52</f>
        <v>0</v>
      </c>
      <c r="O51" s="141" t="s">
        <v>110</v>
      </c>
    </row>
    <row r="52" spans="1:15" s="16" customFormat="1" ht="13.5" customHeight="1">
      <c r="A52" s="159" t="s">
        <v>216</v>
      </c>
      <c r="B52" s="159" t="s">
        <v>111</v>
      </c>
      <c r="C52" s="159" t="s">
        <v>217</v>
      </c>
      <c r="D52" s="16" t="s">
        <v>218</v>
      </c>
      <c r="E52" s="160" t="s">
        <v>219</v>
      </c>
      <c r="F52" s="159" t="s">
        <v>220</v>
      </c>
      <c r="G52" s="161">
        <v>1</v>
      </c>
      <c r="H52" s="162">
        <v>0</v>
      </c>
      <c r="I52" s="162">
        <f>ROUND(G52*H52,2)</f>
        <v>0</v>
      </c>
      <c r="J52" s="163">
        <v>0</v>
      </c>
      <c r="K52" s="161">
        <f>G52*J52</f>
        <v>0</v>
      </c>
      <c r="L52" s="163">
        <v>0</v>
      </c>
      <c r="M52" s="161">
        <f>G52*L52</f>
        <v>0</v>
      </c>
      <c r="N52" s="164">
        <v>16</v>
      </c>
      <c r="O52" s="16" t="s">
        <v>116</v>
      </c>
    </row>
    <row r="53" spans="2:15" s="139" customFormat="1" ht="12.75" customHeight="1">
      <c r="B53" s="140" t="s">
        <v>65</v>
      </c>
      <c r="D53" s="141" t="s">
        <v>221</v>
      </c>
      <c r="E53" s="141" t="s">
        <v>222</v>
      </c>
      <c r="I53" s="142">
        <f>SUM(I54:I55)</f>
        <v>0</v>
      </c>
      <c r="K53" s="143">
        <f>SUM(K54:K55)</f>
        <v>0</v>
      </c>
      <c r="M53" s="143">
        <f>SUM(M54:M55)</f>
        <v>0</v>
      </c>
      <c r="O53" s="141" t="s">
        <v>110</v>
      </c>
    </row>
    <row r="54" spans="1:15" s="16" customFormat="1" ht="13.5" customHeight="1">
      <c r="A54" s="159" t="s">
        <v>223</v>
      </c>
      <c r="B54" s="159" t="s">
        <v>111</v>
      </c>
      <c r="C54" s="159" t="s">
        <v>217</v>
      </c>
      <c r="D54" s="16" t="s">
        <v>224</v>
      </c>
      <c r="E54" s="160" t="s">
        <v>225</v>
      </c>
      <c r="F54" s="159" t="s">
        <v>220</v>
      </c>
      <c r="G54" s="161">
        <v>1</v>
      </c>
      <c r="H54" s="162">
        <v>0</v>
      </c>
      <c r="I54" s="162">
        <f>ROUND(G54*H54,2)</f>
        <v>0</v>
      </c>
      <c r="J54" s="163">
        <v>0</v>
      </c>
      <c r="K54" s="161">
        <f>G54*J54</f>
        <v>0</v>
      </c>
      <c r="L54" s="163">
        <v>0</v>
      </c>
      <c r="M54" s="161">
        <f>G54*L54</f>
        <v>0</v>
      </c>
      <c r="N54" s="164">
        <v>16</v>
      </c>
      <c r="O54" s="16" t="s">
        <v>116</v>
      </c>
    </row>
    <row r="55" spans="1:15" s="16" customFormat="1" ht="13.5" customHeight="1">
      <c r="A55" s="159" t="s">
        <v>226</v>
      </c>
      <c r="B55" s="159" t="s">
        <v>111</v>
      </c>
      <c r="C55" s="159" t="s">
        <v>217</v>
      </c>
      <c r="D55" s="16" t="s">
        <v>227</v>
      </c>
      <c r="E55" s="160" t="s">
        <v>228</v>
      </c>
      <c r="F55" s="159" t="s">
        <v>220</v>
      </c>
      <c r="G55" s="161">
        <v>1</v>
      </c>
      <c r="H55" s="162">
        <v>0</v>
      </c>
      <c r="I55" s="162">
        <f>ROUND(G55*H55,2)</f>
        <v>0</v>
      </c>
      <c r="J55" s="163">
        <v>0</v>
      </c>
      <c r="K55" s="161">
        <f>G55*J55</f>
        <v>0</v>
      </c>
      <c r="L55" s="163">
        <v>0</v>
      </c>
      <c r="M55" s="161">
        <f>G55*L55</f>
        <v>0</v>
      </c>
      <c r="N55" s="164">
        <v>16</v>
      </c>
      <c r="O55" s="16" t="s">
        <v>116</v>
      </c>
    </row>
    <row r="56" spans="2:15" s="139" customFormat="1" ht="12.75" customHeight="1">
      <c r="B56" s="140" t="s">
        <v>65</v>
      </c>
      <c r="D56" s="141" t="s">
        <v>229</v>
      </c>
      <c r="E56" s="141" t="s">
        <v>230</v>
      </c>
      <c r="I56" s="142">
        <f>SUM(I57:I68)</f>
        <v>0</v>
      </c>
      <c r="K56" s="143">
        <f>SUM(K57:K68)</f>
        <v>0.00045</v>
      </c>
      <c r="M56" s="143">
        <f>SUM(M57:M68)</f>
        <v>0.07247780000000001</v>
      </c>
      <c r="O56" s="141" t="s">
        <v>110</v>
      </c>
    </row>
    <row r="57" spans="1:15" s="16" customFormat="1" ht="13.5" customHeight="1">
      <c r="A57" s="159" t="s">
        <v>231</v>
      </c>
      <c r="B57" s="159" t="s">
        <v>111</v>
      </c>
      <c r="C57" s="159" t="s">
        <v>229</v>
      </c>
      <c r="D57" s="16" t="s">
        <v>232</v>
      </c>
      <c r="E57" s="160" t="s">
        <v>233</v>
      </c>
      <c r="F57" s="159" t="s">
        <v>134</v>
      </c>
      <c r="G57" s="161">
        <v>1</v>
      </c>
      <c r="H57" s="162">
        <v>0</v>
      </c>
      <c r="I57" s="162">
        <f aca="true" t="shared" si="6" ref="I57:I68">ROUND(G57*H57,2)</f>
        <v>0</v>
      </c>
      <c r="J57" s="163">
        <v>0</v>
      </c>
      <c r="K57" s="161">
        <f aca="true" t="shared" si="7" ref="K57:K68">G57*J57</f>
        <v>0</v>
      </c>
      <c r="L57" s="163">
        <v>0</v>
      </c>
      <c r="M57" s="161">
        <f aca="true" t="shared" si="8" ref="M57:M68">G57*L57</f>
        <v>0</v>
      </c>
      <c r="N57" s="164">
        <v>16</v>
      </c>
      <c r="O57" s="16" t="s">
        <v>116</v>
      </c>
    </row>
    <row r="58" spans="1:15" s="16" customFormat="1" ht="24" customHeight="1">
      <c r="A58" s="165" t="s">
        <v>234</v>
      </c>
      <c r="B58" s="165" t="s">
        <v>235</v>
      </c>
      <c r="C58" s="165" t="s">
        <v>236</v>
      </c>
      <c r="D58" s="166" t="s">
        <v>237</v>
      </c>
      <c r="E58" s="167" t="s">
        <v>238</v>
      </c>
      <c r="F58" s="165" t="s">
        <v>134</v>
      </c>
      <c r="G58" s="168">
        <v>1</v>
      </c>
      <c r="H58" s="169">
        <v>0</v>
      </c>
      <c r="I58" s="169">
        <f t="shared" si="6"/>
        <v>0</v>
      </c>
      <c r="J58" s="170">
        <v>0</v>
      </c>
      <c r="K58" s="168">
        <f t="shared" si="7"/>
        <v>0</v>
      </c>
      <c r="L58" s="170">
        <v>0</v>
      </c>
      <c r="M58" s="168">
        <f t="shared" si="8"/>
        <v>0</v>
      </c>
      <c r="N58" s="171">
        <v>32</v>
      </c>
      <c r="O58" s="166" t="s">
        <v>116</v>
      </c>
    </row>
    <row r="59" spans="1:15" s="16" customFormat="1" ht="13.5" customHeight="1">
      <c r="A59" s="159" t="s">
        <v>239</v>
      </c>
      <c r="B59" s="159" t="s">
        <v>111</v>
      </c>
      <c r="C59" s="159" t="s">
        <v>229</v>
      </c>
      <c r="D59" s="16" t="s">
        <v>240</v>
      </c>
      <c r="E59" s="160" t="s">
        <v>241</v>
      </c>
      <c r="F59" s="159" t="s">
        <v>122</v>
      </c>
      <c r="G59" s="161">
        <v>69.254</v>
      </c>
      <c r="H59" s="162">
        <v>0</v>
      </c>
      <c r="I59" s="162">
        <f t="shared" si="6"/>
        <v>0</v>
      </c>
      <c r="J59" s="163">
        <v>0</v>
      </c>
      <c r="K59" s="161">
        <f t="shared" si="7"/>
        <v>0</v>
      </c>
      <c r="L59" s="163">
        <v>0.0007</v>
      </c>
      <c r="M59" s="161">
        <f t="shared" si="8"/>
        <v>0.0484778</v>
      </c>
      <c r="N59" s="164">
        <v>16</v>
      </c>
      <c r="O59" s="16" t="s">
        <v>116</v>
      </c>
    </row>
    <row r="60" spans="1:15" s="16" customFormat="1" ht="45">
      <c r="A60" s="165" t="s">
        <v>242</v>
      </c>
      <c r="B60" s="165" t="s">
        <v>235</v>
      </c>
      <c r="C60" s="165" t="s">
        <v>236</v>
      </c>
      <c r="D60" s="166" t="s">
        <v>243</v>
      </c>
      <c r="E60" s="167" t="s">
        <v>566</v>
      </c>
      <c r="F60" s="165" t="s">
        <v>134</v>
      </c>
      <c r="G60" s="168">
        <v>1</v>
      </c>
      <c r="H60" s="169">
        <v>0</v>
      </c>
      <c r="I60" s="169">
        <f t="shared" si="6"/>
        <v>0</v>
      </c>
      <c r="J60" s="170">
        <v>0</v>
      </c>
      <c r="K60" s="168">
        <f t="shared" si="7"/>
        <v>0</v>
      </c>
      <c r="L60" s="170">
        <v>0</v>
      </c>
      <c r="M60" s="168">
        <f t="shared" si="8"/>
        <v>0</v>
      </c>
      <c r="N60" s="171">
        <v>32</v>
      </c>
      <c r="O60" s="166" t="s">
        <v>116</v>
      </c>
    </row>
    <row r="61" spans="1:15" s="16" customFormat="1" ht="24" customHeight="1">
      <c r="A61" s="165" t="s">
        <v>245</v>
      </c>
      <c r="B61" s="165" t="s">
        <v>235</v>
      </c>
      <c r="C61" s="165" t="s">
        <v>236</v>
      </c>
      <c r="D61" s="166" t="s">
        <v>246</v>
      </c>
      <c r="E61" s="167" t="s">
        <v>247</v>
      </c>
      <c r="F61" s="165" t="s">
        <v>134</v>
      </c>
      <c r="G61" s="168">
        <v>1</v>
      </c>
      <c r="H61" s="169">
        <v>0</v>
      </c>
      <c r="I61" s="169">
        <f t="shared" si="6"/>
        <v>0</v>
      </c>
      <c r="J61" s="170">
        <v>0</v>
      </c>
      <c r="K61" s="168">
        <f t="shared" si="7"/>
        <v>0</v>
      </c>
      <c r="L61" s="170">
        <v>0</v>
      </c>
      <c r="M61" s="168">
        <f t="shared" si="8"/>
        <v>0</v>
      </c>
      <c r="N61" s="171">
        <v>32</v>
      </c>
      <c r="O61" s="166" t="s">
        <v>116</v>
      </c>
    </row>
    <row r="62" spans="1:15" s="16" customFormat="1" ht="24" customHeight="1">
      <c r="A62" s="165" t="s">
        <v>248</v>
      </c>
      <c r="B62" s="165" t="s">
        <v>235</v>
      </c>
      <c r="C62" s="165" t="s">
        <v>236</v>
      </c>
      <c r="D62" s="166" t="s">
        <v>249</v>
      </c>
      <c r="E62" s="167" t="s">
        <v>250</v>
      </c>
      <c r="F62" s="165" t="s">
        <v>134</v>
      </c>
      <c r="G62" s="168">
        <v>1</v>
      </c>
      <c r="H62" s="169">
        <v>0</v>
      </c>
      <c r="I62" s="169">
        <f t="shared" si="6"/>
        <v>0</v>
      </c>
      <c r="J62" s="170">
        <v>0</v>
      </c>
      <c r="K62" s="168">
        <f t="shared" si="7"/>
        <v>0</v>
      </c>
      <c r="L62" s="170">
        <v>0</v>
      </c>
      <c r="M62" s="168">
        <f t="shared" si="8"/>
        <v>0</v>
      </c>
      <c r="N62" s="171">
        <v>32</v>
      </c>
      <c r="O62" s="166" t="s">
        <v>116</v>
      </c>
    </row>
    <row r="63" spans="1:15" s="16" customFormat="1" ht="13.5" customHeight="1">
      <c r="A63" s="165" t="s">
        <v>251</v>
      </c>
      <c r="B63" s="165" t="s">
        <v>235</v>
      </c>
      <c r="C63" s="165" t="s">
        <v>236</v>
      </c>
      <c r="D63" s="166" t="s">
        <v>252</v>
      </c>
      <c r="E63" s="167" t="s">
        <v>253</v>
      </c>
      <c r="F63" s="165" t="s">
        <v>134</v>
      </c>
      <c r="G63" s="168">
        <v>2</v>
      </c>
      <c r="H63" s="169">
        <v>0</v>
      </c>
      <c r="I63" s="169">
        <f t="shared" si="6"/>
        <v>0</v>
      </c>
      <c r="J63" s="170">
        <v>0</v>
      </c>
      <c r="K63" s="168">
        <f t="shared" si="7"/>
        <v>0</v>
      </c>
      <c r="L63" s="170">
        <v>0</v>
      </c>
      <c r="M63" s="168">
        <f t="shared" si="8"/>
        <v>0</v>
      </c>
      <c r="N63" s="171">
        <v>32</v>
      </c>
      <c r="O63" s="166" t="s">
        <v>116</v>
      </c>
    </row>
    <row r="64" spans="1:15" s="16" customFormat="1" ht="13.5" customHeight="1">
      <c r="A64" s="165" t="s">
        <v>254</v>
      </c>
      <c r="B64" s="165" t="s">
        <v>235</v>
      </c>
      <c r="C64" s="165" t="s">
        <v>236</v>
      </c>
      <c r="D64" s="166" t="s">
        <v>255</v>
      </c>
      <c r="E64" s="167" t="s">
        <v>256</v>
      </c>
      <c r="F64" s="165" t="s">
        <v>134</v>
      </c>
      <c r="G64" s="168">
        <v>2</v>
      </c>
      <c r="H64" s="169">
        <v>0</v>
      </c>
      <c r="I64" s="169">
        <f t="shared" si="6"/>
        <v>0</v>
      </c>
      <c r="J64" s="170">
        <v>0</v>
      </c>
      <c r="K64" s="168">
        <f t="shared" si="7"/>
        <v>0</v>
      </c>
      <c r="L64" s="170">
        <v>0</v>
      </c>
      <c r="M64" s="168">
        <f t="shared" si="8"/>
        <v>0</v>
      </c>
      <c r="N64" s="171">
        <v>32</v>
      </c>
      <c r="O64" s="166" t="s">
        <v>116</v>
      </c>
    </row>
    <row r="65" spans="1:15" s="16" customFormat="1" ht="13.5" customHeight="1">
      <c r="A65" s="165" t="s">
        <v>257</v>
      </c>
      <c r="B65" s="165" t="s">
        <v>235</v>
      </c>
      <c r="C65" s="165" t="s">
        <v>236</v>
      </c>
      <c r="D65" s="166" t="s">
        <v>258</v>
      </c>
      <c r="E65" s="167" t="s">
        <v>259</v>
      </c>
      <c r="F65" s="165" t="s">
        <v>260</v>
      </c>
      <c r="G65" s="168">
        <v>6</v>
      </c>
      <c r="H65" s="169">
        <v>0</v>
      </c>
      <c r="I65" s="169">
        <f t="shared" si="6"/>
        <v>0</v>
      </c>
      <c r="J65" s="170">
        <v>0</v>
      </c>
      <c r="K65" s="168">
        <f t="shared" si="7"/>
        <v>0</v>
      </c>
      <c r="L65" s="170">
        <v>0</v>
      </c>
      <c r="M65" s="168">
        <f t="shared" si="8"/>
        <v>0</v>
      </c>
      <c r="N65" s="171">
        <v>32</v>
      </c>
      <c r="O65" s="166" t="s">
        <v>116</v>
      </c>
    </row>
    <row r="66" spans="1:15" s="16" customFormat="1" ht="13.5" customHeight="1">
      <c r="A66" s="159" t="s">
        <v>261</v>
      </c>
      <c r="B66" s="159" t="s">
        <v>111</v>
      </c>
      <c r="C66" s="159" t="s">
        <v>229</v>
      </c>
      <c r="D66" s="16" t="s">
        <v>262</v>
      </c>
      <c r="E66" s="160" t="s">
        <v>263</v>
      </c>
      <c r="F66" s="159" t="s">
        <v>134</v>
      </c>
      <c r="G66" s="161">
        <v>1</v>
      </c>
      <c r="H66" s="162">
        <v>0</v>
      </c>
      <c r="I66" s="162">
        <f t="shared" si="6"/>
        <v>0</v>
      </c>
      <c r="J66" s="163">
        <v>0.00045</v>
      </c>
      <c r="K66" s="161">
        <f t="shared" si="7"/>
        <v>0.00045</v>
      </c>
      <c r="L66" s="163">
        <v>0</v>
      </c>
      <c r="M66" s="161">
        <f t="shared" si="8"/>
        <v>0</v>
      </c>
      <c r="N66" s="164">
        <v>16</v>
      </c>
      <c r="O66" s="16" t="s">
        <v>116</v>
      </c>
    </row>
    <row r="67" spans="1:15" s="16" customFormat="1" ht="13.5" customHeight="1">
      <c r="A67" s="159" t="s">
        <v>264</v>
      </c>
      <c r="B67" s="159" t="s">
        <v>111</v>
      </c>
      <c r="C67" s="159" t="s">
        <v>229</v>
      </c>
      <c r="D67" s="16" t="s">
        <v>265</v>
      </c>
      <c r="E67" s="160" t="s">
        <v>266</v>
      </c>
      <c r="F67" s="159" t="s">
        <v>134</v>
      </c>
      <c r="G67" s="161">
        <v>1</v>
      </c>
      <c r="H67" s="162">
        <v>0</v>
      </c>
      <c r="I67" s="162">
        <f t="shared" si="6"/>
        <v>0</v>
      </c>
      <c r="J67" s="163">
        <v>0</v>
      </c>
      <c r="K67" s="161">
        <f t="shared" si="7"/>
        <v>0</v>
      </c>
      <c r="L67" s="163">
        <v>0.024</v>
      </c>
      <c r="M67" s="161">
        <f t="shared" si="8"/>
        <v>0.024</v>
      </c>
      <c r="N67" s="164">
        <v>16</v>
      </c>
      <c r="O67" s="16" t="s">
        <v>116</v>
      </c>
    </row>
    <row r="68" spans="1:15" s="16" customFormat="1" ht="13.5" customHeight="1">
      <c r="A68" s="159" t="s">
        <v>267</v>
      </c>
      <c r="B68" s="159" t="s">
        <v>111</v>
      </c>
      <c r="C68" s="159" t="s">
        <v>229</v>
      </c>
      <c r="D68" s="16" t="s">
        <v>268</v>
      </c>
      <c r="E68" s="160" t="s">
        <v>269</v>
      </c>
      <c r="F68" s="159" t="s">
        <v>48</v>
      </c>
      <c r="G68" s="161">
        <v>0</v>
      </c>
      <c r="H68" s="162">
        <v>0</v>
      </c>
      <c r="I68" s="162">
        <f t="shared" si="6"/>
        <v>0</v>
      </c>
      <c r="J68" s="163">
        <v>0</v>
      </c>
      <c r="K68" s="161">
        <f t="shared" si="7"/>
        <v>0</v>
      </c>
      <c r="L68" s="163">
        <v>0</v>
      </c>
      <c r="M68" s="161">
        <f t="shared" si="8"/>
        <v>0</v>
      </c>
      <c r="N68" s="164">
        <v>16</v>
      </c>
      <c r="O68" s="16" t="s">
        <v>116</v>
      </c>
    </row>
    <row r="69" spans="2:15" s="139" customFormat="1" ht="12.75" customHeight="1">
      <c r="B69" s="140" t="s">
        <v>65</v>
      </c>
      <c r="D69" s="141" t="s">
        <v>270</v>
      </c>
      <c r="E69" s="141" t="s">
        <v>271</v>
      </c>
      <c r="I69" s="142">
        <f>SUM(I70:I71)</f>
        <v>0</v>
      </c>
      <c r="K69" s="143">
        <f>SUM(K70:K71)</f>
        <v>0</v>
      </c>
      <c r="M69" s="143">
        <f>SUM(M70:M71)</f>
        <v>0.03</v>
      </c>
      <c r="O69" s="141" t="s">
        <v>110</v>
      </c>
    </row>
    <row r="70" spans="1:15" s="16" customFormat="1" ht="13.5" customHeight="1">
      <c r="A70" s="159" t="s">
        <v>272</v>
      </c>
      <c r="B70" s="159" t="s">
        <v>111</v>
      </c>
      <c r="C70" s="159" t="s">
        <v>270</v>
      </c>
      <c r="D70" s="16" t="s">
        <v>273</v>
      </c>
      <c r="E70" s="160" t="s">
        <v>274</v>
      </c>
      <c r="F70" s="159" t="s">
        <v>220</v>
      </c>
      <c r="G70" s="161">
        <v>1</v>
      </c>
      <c r="H70" s="162">
        <v>0</v>
      </c>
      <c r="I70" s="162">
        <f>ROUND(G70*H70,2)</f>
        <v>0</v>
      </c>
      <c r="J70" s="163">
        <v>0</v>
      </c>
      <c r="K70" s="161">
        <f>G70*J70</f>
        <v>0</v>
      </c>
      <c r="L70" s="163">
        <v>0.03</v>
      </c>
      <c r="M70" s="161">
        <f>G70*L70</f>
        <v>0.03</v>
      </c>
      <c r="N70" s="164">
        <v>16</v>
      </c>
      <c r="O70" s="16" t="s">
        <v>116</v>
      </c>
    </row>
    <row r="71" spans="1:15" s="16" customFormat="1" ht="13.5" customHeight="1">
      <c r="A71" s="159" t="s">
        <v>275</v>
      </c>
      <c r="B71" s="159" t="s">
        <v>111</v>
      </c>
      <c r="C71" s="159" t="s">
        <v>270</v>
      </c>
      <c r="D71" s="16" t="s">
        <v>276</v>
      </c>
      <c r="E71" s="160" t="s">
        <v>277</v>
      </c>
      <c r="F71" s="159" t="s">
        <v>48</v>
      </c>
      <c r="G71" s="161">
        <v>0</v>
      </c>
      <c r="H71" s="162">
        <v>0</v>
      </c>
      <c r="I71" s="162">
        <f>ROUND(G71*H71,2)</f>
        <v>0</v>
      </c>
      <c r="J71" s="163">
        <v>0</v>
      </c>
      <c r="K71" s="161">
        <f>G71*J71</f>
        <v>0</v>
      </c>
      <c r="L71" s="163">
        <v>0</v>
      </c>
      <c r="M71" s="161">
        <f>G71*L71</f>
        <v>0</v>
      </c>
      <c r="N71" s="164">
        <v>4</v>
      </c>
      <c r="O71" s="16" t="s">
        <v>116</v>
      </c>
    </row>
    <row r="72" spans="2:15" s="139" customFormat="1" ht="12.75" customHeight="1">
      <c r="B72" s="140" t="s">
        <v>65</v>
      </c>
      <c r="D72" s="141" t="s">
        <v>278</v>
      </c>
      <c r="E72" s="141" t="s">
        <v>279</v>
      </c>
      <c r="I72" s="142">
        <f>SUM(I73:I81)</f>
        <v>0</v>
      </c>
      <c r="K72" s="143">
        <f>SUM(K73:K81)</f>
        <v>0.33886718</v>
      </c>
      <c r="M72" s="143">
        <f>SUM(M73:M81)</f>
        <v>0</v>
      </c>
      <c r="O72" s="141" t="s">
        <v>110</v>
      </c>
    </row>
    <row r="73" spans="1:15" s="16" customFormat="1" ht="13.5" customHeight="1">
      <c r="A73" s="159" t="s">
        <v>280</v>
      </c>
      <c r="B73" s="159" t="s">
        <v>111</v>
      </c>
      <c r="C73" s="159" t="s">
        <v>278</v>
      </c>
      <c r="D73" s="16" t="s">
        <v>281</v>
      </c>
      <c r="E73" s="160" t="s">
        <v>282</v>
      </c>
      <c r="F73" s="159" t="s">
        <v>181</v>
      </c>
      <c r="G73" s="161">
        <v>17.27</v>
      </c>
      <c r="H73" s="162">
        <v>0</v>
      </c>
      <c r="I73" s="162">
        <f aca="true" t="shared" si="9" ref="I73:I81">ROUND(G73*H73,2)</f>
        <v>0</v>
      </c>
      <c r="J73" s="163">
        <v>0.00062</v>
      </c>
      <c r="K73" s="161">
        <f aca="true" t="shared" si="10" ref="K73:K81">G73*J73</f>
        <v>0.0107074</v>
      </c>
      <c r="L73" s="163">
        <v>0</v>
      </c>
      <c r="M73" s="161">
        <f aca="true" t="shared" si="11" ref="M73:M81">G73*L73</f>
        <v>0</v>
      </c>
      <c r="N73" s="164">
        <v>16</v>
      </c>
      <c r="O73" s="16" t="s">
        <v>116</v>
      </c>
    </row>
    <row r="74" spans="1:15" s="16" customFormat="1" ht="13.5" customHeight="1">
      <c r="A74" s="165" t="s">
        <v>283</v>
      </c>
      <c r="B74" s="165" t="s">
        <v>235</v>
      </c>
      <c r="C74" s="165" t="s">
        <v>236</v>
      </c>
      <c r="D74" s="166" t="s">
        <v>284</v>
      </c>
      <c r="E74" s="167" t="s">
        <v>285</v>
      </c>
      <c r="F74" s="165" t="s">
        <v>122</v>
      </c>
      <c r="G74" s="168">
        <v>1.796</v>
      </c>
      <c r="H74" s="169">
        <v>0</v>
      </c>
      <c r="I74" s="169">
        <f t="shared" si="9"/>
        <v>0</v>
      </c>
      <c r="J74" s="170">
        <v>0</v>
      </c>
      <c r="K74" s="168">
        <f t="shared" si="10"/>
        <v>0</v>
      </c>
      <c r="L74" s="170">
        <v>0</v>
      </c>
      <c r="M74" s="168">
        <f t="shared" si="11"/>
        <v>0</v>
      </c>
      <c r="N74" s="171">
        <v>32</v>
      </c>
      <c r="O74" s="166" t="s">
        <v>116</v>
      </c>
    </row>
    <row r="75" spans="1:15" s="16" customFormat="1" ht="24" customHeight="1">
      <c r="A75" s="159" t="s">
        <v>286</v>
      </c>
      <c r="B75" s="159" t="s">
        <v>111</v>
      </c>
      <c r="C75" s="159" t="s">
        <v>278</v>
      </c>
      <c r="D75" s="16" t="s">
        <v>287</v>
      </c>
      <c r="E75" s="160" t="s">
        <v>288</v>
      </c>
      <c r="F75" s="159" t="s">
        <v>122</v>
      </c>
      <c r="G75" s="161">
        <v>30.329</v>
      </c>
      <c r="H75" s="162">
        <v>0</v>
      </c>
      <c r="I75" s="162">
        <f t="shared" si="9"/>
        <v>0</v>
      </c>
      <c r="J75" s="163">
        <v>0.00367</v>
      </c>
      <c r="K75" s="161">
        <f t="shared" si="10"/>
        <v>0.11130743</v>
      </c>
      <c r="L75" s="163">
        <v>0</v>
      </c>
      <c r="M75" s="161">
        <f t="shared" si="11"/>
        <v>0</v>
      </c>
      <c r="N75" s="164">
        <v>16</v>
      </c>
      <c r="O75" s="16" t="s">
        <v>116</v>
      </c>
    </row>
    <row r="76" spans="1:15" s="16" customFormat="1" ht="13.5" customHeight="1">
      <c r="A76" s="165" t="s">
        <v>289</v>
      </c>
      <c r="B76" s="165" t="s">
        <v>235</v>
      </c>
      <c r="C76" s="165" t="s">
        <v>236</v>
      </c>
      <c r="D76" s="166" t="s">
        <v>290</v>
      </c>
      <c r="E76" s="167" t="s">
        <v>291</v>
      </c>
      <c r="F76" s="165" t="s">
        <v>122</v>
      </c>
      <c r="G76" s="168">
        <v>31.542</v>
      </c>
      <c r="H76" s="169">
        <v>0</v>
      </c>
      <c r="I76" s="169">
        <f t="shared" si="9"/>
        <v>0</v>
      </c>
      <c r="J76" s="170">
        <v>0</v>
      </c>
      <c r="K76" s="168">
        <f t="shared" si="10"/>
        <v>0</v>
      </c>
      <c r="L76" s="170">
        <v>0</v>
      </c>
      <c r="M76" s="168">
        <f t="shared" si="11"/>
        <v>0</v>
      </c>
      <c r="N76" s="171">
        <v>32</v>
      </c>
      <c r="O76" s="166" t="s">
        <v>116</v>
      </c>
    </row>
    <row r="77" spans="1:15" s="16" customFormat="1" ht="13.5" customHeight="1">
      <c r="A77" s="159" t="s">
        <v>292</v>
      </c>
      <c r="B77" s="159" t="s">
        <v>111</v>
      </c>
      <c r="C77" s="159" t="s">
        <v>278</v>
      </c>
      <c r="D77" s="16" t="s">
        <v>293</v>
      </c>
      <c r="E77" s="160" t="s">
        <v>294</v>
      </c>
      <c r="F77" s="159" t="s">
        <v>122</v>
      </c>
      <c r="G77" s="161">
        <v>30.329</v>
      </c>
      <c r="H77" s="162">
        <v>0</v>
      </c>
      <c r="I77" s="162">
        <f t="shared" si="9"/>
        <v>0</v>
      </c>
      <c r="J77" s="163">
        <v>0</v>
      </c>
      <c r="K77" s="161">
        <f t="shared" si="10"/>
        <v>0</v>
      </c>
      <c r="L77" s="163">
        <v>0</v>
      </c>
      <c r="M77" s="161">
        <f t="shared" si="11"/>
        <v>0</v>
      </c>
      <c r="N77" s="164">
        <v>16</v>
      </c>
      <c r="O77" s="16" t="s">
        <v>116</v>
      </c>
    </row>
    <row r="78" spans="1:15" s="16" customFormat="1" ht="13.5" customHeight="1">
      <c r="A78" s="159" t="s">
        <v>295</v>
      </c>
      <c r="B78" s="159" t="s">
        <v>111</v>
      </c>
      <c r="C78" s="159" t="s">
        <v>278</v>
      </c>
      <c r="D78" s="16" t="s">
        <v>296</v>
      </c>
      <c r="E78" s="160" t="s">
        <v>297</v>
      </c>
      <c r="F78" s="159" t="s">
        <v>122</v>
      </c>
      <c r="G78" s="161">
        <v>30.329</v>
      </c>
      <c r="H78" s="162">
        <v>0</v>
      </c>
      <c r="I78" s="162">
        <f t="shared" si="9"/>
        <v>0</v>
      </c>
      <c r="J78" s="163">
        <v>0</v>
      </c>
      <c r="K78" s="161">
        <f t="shared" si="10"/>
        <v>0</v>
      </c>
      <c r="L78" s="163">
        <v>0</v>
      </c>
      <c r="M78" s="161">
        <f t="shared" si="11"/>
        <v>0</v>
      </c>
      <c r="N78" s="164">
        <v>16</v>
      </c>
      <c r="O78" s="16" t="s">
        <v>116</v>
      </c>
    </row>
    <row r="79" spans="1:15" s="16" customFormat="1" ht="13.5" customHeight="1">
      <c r="A79" s="159" t="s">
        <v>298</v>
      </c>
      <c r="B79" s="159" t="s">
        <v>111</v>
      </c>
      <c r="C79" s="159" t="s">
        <v>278</v>
      </c>
      <c r="D79" s="16" t="s">
        <v>299</v>
      </c>
      <c r="E79" s="160" t="s">
        <v>300</v>
      </c>
      <c r="F79" s="159" t="s">
        <v>122</v>
      </c>
      <c r="G79" s="161">
        <v>30.329</v>
      </c>
      <c r="H79" s="162">
        <v>0</v>
      </c>
      <c r="I79" s="162">
        <f t="shared" si="9"/>
        <v>0</v>
      </c>
      <c r="J79" s="163">
        <v>0.00715</v>
      </c>
      <c r="K79" s="161">
        <f t="shared" si="10"/>
        <v>0.21685235</v>
      </c>
      <c r="L79" s="163">
        <v>0</v>
      </c>
      <c r="M79" s="161">
        <f t="shared" si="11"/>
        <v>0</v>
      </c>
      <c r="N79" s="164">
        <v>16</v>
      </c>
      <c r="O79" s="16" t="s">
        <v>116</v>
      </c>
    </row>
    <row r="80" spans="1:15" s="16" customFormat="1" ht="13.5" customHeight="1">
      <c r="A80" s="159" t="s">
        <v>301</v>
      </c>
      <c r="B80" s="159" t="s">
        <v>111</v>
      </c>
      <c r="C80" s="159" t="s">
        <v>302</v>
      </c>
      <c r="D80" s="16" t="s">
        <v>303</v>
      </c>
      <c r="E80" s="160" t="s">
        <v>304</v>
      </c>
      <c r="F80" s="159" t="s">
        <v>122</v>
      </c>
      <c r="G80" s="161">
        <v>72.178</v>
      </c>
      <c r="H80" s="162">
        <v>0</v>
      </c>
      <c r="I80" s="162">
        <f t="shared" si="9"/>
        <v>0</v>
      </c>
      <c r="J80" s="163">
        <v>0</v>
      </c>
      <c r="K80" s="161">
        <f t="shared" si="10"/>
        <v>0</v>
      </c>
      <c r="L80" s="163">
        <v>0</v>
      </c>
      <c r="M80" s="161">
        <f t="shared" si="11"/>
        <v>0</v>
      </c>
      <c r="N80" s="164">
        <v>16</v>
      </c>
      <c r="O80" s="16" t="s">
        <v>116</v>
      </c>
    </row>
    <row r="81" spans="1:15" s="16" customFormat="1" ht="13.5" customHeight="1">
      <c r="A81" s="159" t="s">
        <v>305</v>
      </c>
      <c r="B81" s="159" t="s">
        <v>111</v>
      </c>
      <c r="C81" s="159" t="s">
        <v>278</v>
      </c>
      <c r="D81" s="16" t="s">
        <v>306</v>
      </c>
      <c r="E81" s="160" t="s">
        <v>307</v>
      </c>
      <c r="F81" s="159" t="s">
        <v>48</v>
      </c>
      <c r="G81" s="161">
        <v>0</v>
      </c>
      <c r="H81" s="162">
        <v>0</v>
      </c>
      <c r="I81" s="162">
        <f t="shared" si="9"/>
        <v>0</v>
      </c>
      <c r="J81" s="163">
        <v>0</v>
      </c>
      <c r="K81" s="161">
        <f t="shared" si="10"/>
        <v>0</v>
      </c>
      <c r="L81" s="163">
        <v>0</v>
      </c>
      <c r="M81" s="161">
        <f t="shared" si="11"/>
        <v>0</v>
      </c>
      <c r="N81" s="164">
        <v>16</v>
      </c>
      <c r="O81" s="16" t="s">
        <v>116</v>
      </c>
    </row>
    <row r="82" spans="1:15" s="139" customFormat="1" ht="12.75" customHeight="1">
      <c r="A82" s="269"/>
      <c r="B82" s="270" t="s">
        <v>65</v>
      </c>
      <c r="C82" s="269"/>
      <c r="D82" s="271" t="s">
        <v>308</v>
      </c>
      <c r="E82" s="271" t="s">
        <v>309</v>
      </c>
      <c r="F82" s="269"/>
      <c r="G82" s="269"/>
      <c r="H82" s="269"/>
      <c r="I82" s="272">
        <f>SUM(I83:I86)</f>
        <v>0</v>
      </c>
      <c r="K82" s="143">
        <f>SUM(K83:K86)</f>
        <v>0</v>
      </c>
      <c r="M82" s="143">
        <f>SUM(M83:M86)</f>
        <v>0</v>
      </c>
      <c r="O82" s="141" t="s">
        <v>110</v>
      </c>
    </row>
    <row r="83" spans="1:15" s="16" customFormat="1" ht="24" customHeight="1">
      <c r="A83" s="273" t="s">
        <v>310</v>
      </c>
      <c r="B83" s="273" t="s">
        <v>111</v>
      </c>
      <c r="C83" s="273" t="s">
        <v>217</v>
      </c>
      <c r="D83" s="274" t="s">
        <v>311</v>
      </c>
      <c r="E83" s="275" t="s">
        <v>312</v>
      </c>
      <c r="F83" s="273" t="s">
        <v>220</v>
      </c>
      <c r="G83" s="276">
        <v>1</v>
      </c>
      <c r="H83" s="277">
        <v>0</v>
      </c>
      <c r="I83" s="277">
        <f>ROUND(G83*H83,2)</f>
        <v>0</v>
      </c>
      <c r="J83" s="163">
        <v>0</v>
      </c>
      <c r="K83" s="161">
        <f>G83*J83</f>
        <v>0</v>
      </c>
      <c r="L83" s="163">
        <v>0</v>
      </c>
      <c r="M83" s="161">
        <f>G83*L83</f>
        <v>0</v>
      </c>
      <c r="N83" s="164">
        <v>16</v>
      </c>
      <c r="O83" s="16" t="s">
        <v>116</v>
      </c>
    </row>
    <row r="84" spans="1:15" s="16" customFormat="1" ht="24" customHeight="1">
      <c r="A84" s="273" t="s">
        <v>313</v>
      </c>
      <c r="B84" s="273" t="s">
        <v>111</v>
      </c>
      <c r="C84" s="273" t="s">
        <v>217</v>
      </c>
      <c r="D84" s="274" t="s">
        <v>314</v>
      </c>
      <c r="E84" s="275" t="s">
        <v>315</v>
      </c>
      <c r="F84" s="273" t="s">
        <v>220</v>
      </c>
      <c r="G84" s="276">
        <v>1</v>
      </c>
      <c r="H84" s="277">
        <v>0</v>
      </c>
      <c r="I84" s="277">
        <f>ROUND(G84*H84,2)</f>
        <v>0</v>
      </c>
      <c r="J84" s="163">
        <v>0</v>
      </c>
      <c r="K84" s="161">
        <f>G84*J84</f>
        <v>0</v>
      </c>
      <c r="L84" s="163">
        <v>0</v>
      </c>
      <c r="M84" s="161">
        <f>G84*L84</f>
        <v>0</v>
      </c>
      <c r="N84" s="164">
        <v>16</v>
      </c>
      <c r="O84" s="16" t="s">
        <v>116</v>
      </c>
    </row>
    <row r="85" spans="1:15" s="16" customFormat="1" ht="24" customHeight="1">
      <c r="A85" s="273" t="s">
        <v>316</v>
      </c>
      <c r="B85" s="273" t="s">
        <v>111</v>
      </c>
      <c r="C85" s="273" t="s">
        <v>217</v>
      </c>
      <c r="D85" s="274" t="s">
        <v>317</v>
      </c>
      <c r="E85" s="275" t="s">
        <v>318</v>
      </c>
      <c r="F85" s="273" t="s">
        <v>220</v>
      </c>
      <c r="G85" s="276">
        <v>1</v>
      </c>
      <c r="H85" s="277">
        <v>0</v>
      </c>
      <c r="I85" s="277">
        <f>ROUND(G85*H85,2)</f>
        <v>0</v>
      </c>
      <c r="J85" s="163">
        <v>0</v>
      </c>
      <c r="K85" s="161">
        <f>G85*J85</f>
        <v>0</v>
      </c>
      <c r="L85" s="163">
        <v>0</v>
      </c>
      <c r="M85" s="161">
        <f>G85*L85</f>
        <v>0</v>
      </c>
      <c r="N85" s="164">
        <v>16</v>
      </c>
      <c r="O85" s="16" t="s">
        <v>116</v>
      </c>
    </row>
    <row r="86" spans="1:15" s="16" customFormat="1" ht="13.5" customHeight="1">
      <c r="A86" s="273" t="s">
        <v>319</v>
      </c>
      <c r="B86" s="273" t="s">
        <v>111</v>
      </c>
      <c r="C86" s="273" t="s">
        <v>308</v>
      </c>
      <c r="D86" s="274" t="s">
        <v>320</v>
      </c>
      <c r="E86" s="275" t="s">
        <v>321</v>
      </c>
      <c r="F86" s="273" t="s">
        <v>48</v>
      </c>
      <c r="G86" s="276">
        <v>0</v>
      </c>
      <c r="H86" s="277">
        <v>0</v>
      </c>
      <c r="I86" s="277">
        <f>ROUND(G86*H86,2)</f>
        <v>0</v>
      </c>
      <c r="J86" s="163">
        <v>0</v>
      </c>
      <c r="K86" s="161">
        <f>G86*J86</f>
        <v>0</v>
      </c>
      <c r="L86" s="163">
        <v>0</v>
      </c>
      <c r="M86" s="161">
        <f>G86*L86</f>
        <v>0</v>
      </c>
      <c r="N86" s="164">
        <v>16</v>
      </c>
      <c r="O86" s="16" t="s">
        <v>116</v>
      </c>
    </row>
    <row r="87" spans="2:15" s="139" customFormat="1" ht="12.75" customHeight="1">
      <c r="B87" s="140" t="s">
        <v>65</v>
      </c>
      <c r="D87" s="141" t="s">
        <v>322</v>
      </c>
      <c r="E87" s="141" t="s">
        <v>323</v>
      </c>
      <c r="I87" s="142">
        <f>SUM(I88:I91)</f>
        <v>0</v>
      </c>
      <c r="K87" s="143">
        <f>SUM(K88:K91)</f>
        <v>0</v>
      </c>
      <c r="M87" s="143">
        <f>SUM(M88:M91)</f>
        <v>0</v>
      </c>
      <c r="O87" s="141" t="s">
        <v>110</v>
      </c>
    </row>
    <row r="88" spans="1:15" s="16" customFormat="1" ht="13.5" customHeight="1">
      <c r="A88" s="159" t="s">
        <v>324</v>
      </c>
      <c r="B88" s="159" t="s">
        <v>111</v>
      </c>
      <c r="C88" s="159" t="s">
        <v>322</v>
      </c>
      <c r="D88" s="16" t="s">
        <v>325</v>
      </c>
      <c r="E88" s="160" t="s">
        <v>326</v>
      </c>
      <c r="F88" s="159" t="s">
        <v>122</v>
      </c>
      <c r="G88" s="161">
        <v>2.352</v>
      </c>
      <c r="H88" s="162">
        <v>0</v>
      </c>
      <c r="I88" s="162">
        <f>ROUND(G88*H88,2)</f>
        <v>0</v>
      </c>
      <c r="J88" s="163">
        <v>0</v>
      </c>
      <c r="K88" s="161">
        <f>G88*J88</f>
        <v>0</v>
      </c>
      <c r="L88" s="163">
        <v>0</v>
      </c>
      <c r="M88" s="161">
        <f>G88*L88</f>
        <v>0</v>
      </c>
      <c r="N88" s="164">
        <v>16</v>
      </c>
      <c r="O88" s="16" t="s">
        <v>116</v>
      </c>
    </row>
    <row r="89" spans="1:15" s="16" customFormat="1" ht="13.5" customHeight="1">
      <c r="A89" s="159" t="s">
        <v>327</v>
      </c>
      <c r="B89" s="159" t="s">
        <v>111</v>
      </c>
      <c r="C89" s="159" t="s">
        <v>322</v>
      </c>
      <c r="D89" s="16" t="s">
        <v>328</v>
      </c>
      <c r="E89" s="160" t="s">
        <v>329</v>
      </c>
      <c r="F89" s="159" t="s">
        <v>181</v>
      </c>
      <c r="G89" s="161">
        <v>6.32</v>
      </c>
      <c r="H89" s="162">
        <v>0</v>
      </c>
      <c r="I89" s="162">
        <f>ROUND(G89*H89,2)</f>
        <v>0</v>
      </c>
      <c r="J89" s="163">
        <v>0</v>
      </c>
      <c r="K89" s="161">
        <f>G89*J89</f>
        <v>0</v>
      </c>
      <c r="L89" s="163">
        <v>0</v>
      </c>
      <c r="M89" s="161">
        <f>G89*L89</f>
        <v>0</v>
      </c>
      <c r="N89" s="164">
        <v>16</v>
      </c>
      <c r="O89" s="16" t="s">
        <v>116</v>
      </c>
    </row>
    <row r="90" spans="1:15" s="16" customFormat="1" ht="24" customHeight="1">
      <c r="A90" s="165" t="s">
        <v>330</v>
      </c>
      <c r="B90" s="165" t="s">
        <v>235</v>
      </c>
      <c r="C90" s="165" t="s">
        <v>236</v>
      </c>
      <c r="D90" s="166" t="s">
        <v>331</v>
      </c>
      <c r="E90" s="167" t="s">
        <v>332</v>
      </c>
      <c r="F90" s="165" t="s">
        <v>134</v>
      </c>
      <c r="G90" s="168">
        <v>1</v>
      </c>
      <c r="H90" s="169">
        <v>0</v>
      </c>
      <c r="I90" s="169">
        <f>ROUND(G90*H90,2)</f>
        <v>0</v>
      </c>
      <c r="J90" s="170">
        <v>0</v>
      </c>
      <c r="K90" s="168">
        <f>G90*J90</f>
        <v>0</v>
      </c>
      <c r="L90" s="170">
        <v>0</v>
      </c>
      <c r="M90" s="168">
        <f>G90*L90</f>
        <v>0</v>
      </c>
      <c r="N90" s="171">
        <v>32</v>
      </c>
      <c r="O90" s="166" t="s">
        <v>116</v>
      </c>
    </row>
    <row r="91" spans="1:15" s="16" customFormat="1" ht="13.5" customHeight="1">
      <c r="A91" s="159" t="s">
        <v>333</v>
      </c>
      <c r="B91" s="159" t="s">
        <v>111</v>
      </c>
      <c r="C91" s="159" t="s">
        <v>322</v>
      </c>
      <c r="D91" s="16" t="s">
        <v>334</v>
      </c>
      <c r="E91" s="160" t="s">
        <v>335</v>
      </c>
      <c r="F91" s="159" t="s">
        <v>48</v>
      </c>
      <c r="G91" s="161">
        <v>0</v>
      </c>
      <c r="H91" s="162">
        <v>0</v>
      </c>
      <c r="I91" s="162">
        <f>ROUND(G91*H91,2)</f>
        <v>0</v>
      </c>
      <c r="J91" s="163">
        <v>0</v>
      </c>
      <c r="K91" s="161">
        <f>G91*J91</f>
        <v>0</v>
      </c>
      <c r="L91" s="163">
        <v>0</v>
      </c>
      <c r="M91" s="161">
        <f>G91*L91</f>
        <v>0</v>
      </c>
      <c r="N91" s="164">
        <v>16</v>
      </c>
      <c r="O91" s="16" t="s">
        <v>116</v>
      </c>
    </row>
    <row r="92" spans="2:15" s="139" customFormat="1" ht="12.75" customHeight="1">
      <c r="B92" s="140" t="s">
        <v>65</v>
      </c>
      <c r="D92" s="141" t="s">
        <v>336</v>
      </c>
      <c r="E92" s="141" t="s">
        <v>337</v>
      </c>
      <c r="I92" s="142">
        <f>SUM(I93:I100)</f>
        <v>0</v>
      </c>
      <c r="K92" s="143">
        <f>SUM(K93:K100)</f>
        <v>0.08934043000000001</v>
      </c>
      <c r="M92" s="143">
        <f>SUM(M93:M100)</f>
        <v>0</v>
      </c>
      <c r="O92" s="141" t="s">
        <v>110</v>
      </c>
    </row>
    <row r="93" spans="1:15" s="16" customFormat="1" ht="13.5" customHeight="1">
      <c r="A93" s="159" t="s">
        <v>338</v>
      </c>
      <c r="B93" s="159" t="s">
        <v>111</v>
      </c>
      <c r="C93" s="159" t="s">
        <v>336</v>
      </c>
      <c r="D93" s="16" t="s">
        <v>339</v>
      </c>
      <c r="E93" s="160" t="s">
        <v>340</v>
      </c>
      <c r="F93" s="159" t="s">
        <v>122</v>
      </c>
      <c r="G93" s="161">
        <v>3.909</v>
      </c>
      <c r="H93" s="162">
        <v>0</v>
      </c>
      <c r="I93" s="162">
        <f aca="true" t="shared" si="12" ref="I93:I100">ROUND(G93*H93,2)</f>
        <v>0</v>
      </c>
      <c r="J93" s="163">
        <v>0</v>
      </c>
      <c r="K93" s="161">
        <f aca="true" t="shared" si="13" ref="K93:K100">G93*J93</f>
        <v>0</v>
      </c>
      <c r="L93" s="163">
        <v>0</v>
      </c>
      <c r="M93" s="161">
        <f aca="true" t="shared" si="14" ref="M93:M100">G93*L93</f>
        <v>0</v>
      </c>
      <c r="N93" s="164">
        <v>16</v>
      </c>
      <c r="O93" s="16" t="s">
        <v>116</v>
      </c>
    </row>
    <row r="94" spans="1:15" s="16" customFormat="1" ht="24" customHeight="1">
      <c r="A94" s="159" t="s">
        <v>341</v>
      </c>
      <c r="B94" s="159" t="s">
        <v>111</v>
      </c>
      <c r="C94" s="159" t="s">
        <v>336</v>
      </c>
      <c r="D94" s="16" t="s">
        <v>342</v>
      </c>
      <c r="E94" s="160" t="s">
        <v>343</v>
      </c>
      <c r="F94" s="159" t="s">
        <v>122</v>
      </c>
      <c r="G94" s="161">
        <v>3.909</v>
      </c>
      <c r="H94" s="162">
        <v>0</v>
      </c>
      <c r="I94" s="162">
        <f t="shared" si="12"/>
        <v>0</v>
      </c>
      <c r="J94" s="163">
        <v>0.00067</v>
      </c>
      <c r="K94" s="161">
        <f t="shared" si="13"/>
        <v>0.00261903</v>
      </c>
      <c r="L94" s="163">
        <v>0</v>
      </c>
      <c r="M94" s="161">
        <f t="shared" si="14"/>
        <v>0</v>
      </c>
      <c r="N94" s="164">
        <v>16</v>
      </c>
      <c r="O94" s="16" t="s">
        <v>116</v>
      </c>
    </row>
    <row r="95" spans="1:15" s="16" customFormat="1" ht="13.5" customHeight="1">
      <c r="A95" s="159" t="s">
        <v>344</v>
      </c>
      <c r="B95" s="159" t="s">
        <v>111</v>
      </c>
      <c r="C95" s="159" t="s">
        <v>336</v>
      </c>
      <c r="D95" s="16" t="s">
        <v>345</v>
      </c>
      <c r="E95" s="160" t="s">
        <v>346</v>
      </c>
      <c r="F95" s="159" t="s">
        <v>122</v>
      </c>
      <c r="G95" s="161">
        <v>5.72</v>
      </c>
      <c r="H95" s="162">
        <v>0</v>
      </c>
      <c r="I95" s="162">
        <f t="shared" si="12"/>
        <v>0</v>
      </c>
      <c r="J95" s="163">
        <v>0.00021</v>
      </c>
      <c r="K95" s="161">
        <f t="shared" si="13"/>
        <v>0.0012012</v>
      </c>
      <c r="L95" s="163">
        <v>0</v>
      </c>
      <c r="M95" s="161">
        <f t="shared" si="14"/>
        <v>0</v>
      </c>
      <c r="N95" s="164">
        <v>16</v>
      </c>
      <c r="O95" s="16" t="s">
        <v>116</v>
      </c>
    </row>
    <row r="96" spans="1:15" s="16" customFormat="1" ht="13.5" customHeight="1">
      <c r="A96" s="159" t="s">
        <v>347</v>
      </c>
      <c r="B96" s="159" t="s">
        <v>111</v>
      </c>
      <c r="C96" s="159" t="s">
        <v>336</v>
      </c>
      <c r="D96" s="16" t="s">
        <v>348</v>
      </c>
      <c r="E96" s="160" t="s">
        <v>349</v>
      </c>
      <c r="F96" s="159" t="s">
        <v>122</v>
      </c>
      <c r="G96" s="161">
        <v>92.453</v>
      </c>
      <c r="H96" s="162">
        <v>0</v>
      </c>
      <c r="I96" s="162">
        <f t="shared" si="12"/>
        <v>0</v>
      </c>
      <c r="J96" s="163">
        <v>0</v>
      </c>
      <c r="K96" s="161">
        <f t="shared" si="13"/>
        <v>0</v>
      </c>
      <c r="L96" s="163">
        <v>0</v>
      </c>
      <c r="M96" s="161">
        <f t="shared" si="14"/>
        <v>0</v>
      </c>
      <c r="N96" s="164">
        <v>16</v>
      </c>
      <c r="O96" s="16" t="s">
        <v>116</v>
      </c>
    </row>
    <row r="97" spans="1:15" s="16" customFormat="1" ht="24" customHeight="1">
      <c r="A97" s="159" t="s">
        <v>350</v>
      </c>
      <c r="B97" s="159" t="s">
        <v>111</v>
      </c>
      <c r="C97" s="159" t="s">
        <v>336</v>
      </c>
      <c r="D97" s="16" t="s">
        <v>351</v>
      </c>
      <c r="E97" s="160" t="s">
        <v>352</v>
      </c>
      <c r="F97" s="159" t="s">
        <v>122</v>
      </c>
      <c r="G97" s="161">
        <v>99.733</v>
      </c>
      <c r="H97" s="162">
        <v>0</v>
      </c>
      <c r="I97" s="162">
        <f t="shared" si="12"/>
        <v>0</v>
      </c>
      <c r="J97" s="163">
        <v>0.00037</v>
      </c>
      <c r="K97" s="161">
        <f t="shared" si="13"/>
        <v>0.036901210000000004</v>
      </c>
      <c r="L97" s="163">
        <v>0</v>
      </c>
      <c r="M97" s="161">
        <f t="shared" si="14"/>
        <v>0</v>
      </c>
      <c r="N97" s="164">
        <v>16</v>
      </c>
      <c r="O97" s="16" t="s">
        <v>116</v>
      </c>
    </row>
    <row r="98" spans="1:15" s="16" customFormat="1" ht="13.5" customHeight="1">
      <c r="A98" s="159" t="s">
        <v>353</v>
      </c>
      <c r="B98" s="159" t="s">
        <v>111</v>
      </c>
      <c r="C98" s="159" t="s">
        <v>336</v>
      </c>
      <c r="D98" s="16" t="s">
        <v>354</v>
      </c>
      <c r="E98" s="160" t="s">
        <v>355</v>
      </c>
      <c r="F98" s="159" t="s">
        <v>122</v>
      </c>
      <c r="G98" s="161">
        <v>40.311</v>
      </c>
      <c r="H98" s="162">
        <v>0</v>
      </c>
      <c r="I98" s="162">
        <f t="shared" si="12"/>
        <v>0</v>
      </c>
      <c r="J98" s="163">
        <v>8E-05</v>
      </c>
      <c r="K98" s="161">
        <f t="shared" si="13"/>
        <v>0.0032248800000000003</v>
      </c>
      <c r="L98" s="163">
        <v>0</v>
      </c>
      <c r="M98" s="161">
        <f t="shared" si="14"/>
        <v>0</v>
      </c>
      <c r="N98" s="164">
        <v>16</v>
      </c>
      <c r="O98" s="16" t="s">
        <v>116</v>
      </c>
    </row>
    <row r="99" spans="1:15" s="16" customFormat="1" ht="13.5" customHeight="1">
      <c r="A99" s="159" t="s">
        <v>356</v>
      </c>
      <c r="B99" s="159" t="s">
        <v>111</v>
      </c>
      <c r="C99" s="159" t="s">
        <v>336</v>
      </c>
      <c r="D99" s="16" t="s">
        <v>357</v>
      </c>
      <c r="E99" s="160" t="s">
        <v>358</v>
      </c>
      <c r="F99" s="159" t="s">
        <v>122</v>
      </c>
      <c r="G99" s="161">
        <v>40.311</v>
      </c>
      <c r="H99" s="162">
        <v>0</v>
      </c>
      <c r="I99" s="162">
        <f t="shared" si="12"/>
        <v>0</v>
      </c>
      <c r="J99" s="163">
        <v>0.00101</v>
      </c>
      <c r="K99" s="161">
        <f t="shared" si="13"/>
        <v>0.040714110000000005</v>
      </c>
      <c r="L99" s="163">
        <v>0</v>
      </c>
      <c r="M99" s="161">
        <f t="shared" si="14"/>
        <v>0</v>
      </c>
      <c r="N99" s="164">
        <v>16</v>
      </c>
      <c r="O99" s="16" t="s">
        <v>116</v>
      </c>
    </row>
    <row r="100" spans="1:15" s="16" customFormat="1" ht="13.5" customHeight="1">
      <c r="A100" s="159" t="s">
        <v>359</v>
      </c>
      <c r="B100" s="159" t="s">
        <v>111</v>
      </c>
      <c r="C100" s="159" t="s">
        <v>336</v>
      </c>
      <c r="D100" s="16" t="s">
        <v>360</v>
      </c>
      <c r="E100" s="160" t="s">
        <v>361</v>
      </c>
      <c r="F100" s="159" t="s">
        <v>122</v>
      </c>
      <c r="G100" s="161">
        <v>31.2</v>
      </c>
      <c r="H100" s="162">
        <v>0</v>
      </c>
      <c r="I100" s="162">
        <f t="shared" si="12"/>
        <v>0</v>
      </c>
      <c r="J100" s="163">
        <v>0.00015</v>
      </c>
      <c r="K100" s="161">
        <f t="shared" si="13"/>
        <v>0.004679999999999999</v>
      </c>
      <c r="L100" s="163">
        <v>0</v>
      </c>
      <c r="M100" s="161">
        <f t="shared" si="14"/>
        <v>0</v>
      </c>
      <c r="N100" s="164">
        <v>16</v>
      </c>
      <c r="O100" s="16" t="s">
        <v>116</v>
      </c>
    </row>
    <row r="101" spans="2:15" s="139" customFormat="1" ht="12.75" customHeight="1">
      <c r="B101" s="140" t="s">
        <v>65</v>
      </c>
      <c r="D101" s="141" t="s">
        <v>362</v>
      </c>
      <c r="E101" s="141" t="s">
        <v>363</v>
      </c>
      <c r="I101" s="142">
        <f>SUM(I102:I103)</f>
        <v>0</v>
      </c>
      <c r="K101" s="143">
        <f>SUM(K102:K103)</f>
        <v>0.58956513</v>
      </c>
      <c r="M101" s="143">
        <f>SUM(M102:M103)</f>
        <v>0</v>
      </c>
      <c r="O101" s="141" t="s">
        <v>110</v>
      </c>
    </row>
    <row r="102" spans="1:15" s="16" customFormat="1" ht="13.5" customHeight="1">
      <c r="A102" s="159" t="s">
        <v>364</v>
      </c>
      <c r="B102" s="159" t="s">
        <v>111</v>
      </c>
      <c r="C102" s="159" t="s">
        <v>362</v>
      </c>
      <c r="D102" s="16" t="s">
        <v>365</v>
      </c>
      <c r="E102" s="160" t="s">
        <v>366</v>
      </c>
      <c r="F102" s="159" t="s">
        <v>122</v>
      </c>
      <c r="G102" s="161">
        <v>1786.561</v>
      </c>
      <c r="H102" s="162">
        <v>0</v>
      </c>
      <c r="I102" s="162">
        <f>ROUND(G102*H102,2)</f>
        <v>0</v>
      </c>
      <c r="J102" s="163">
        <v>0</v>
      </c>
      <c r="K102" s="161">
        <f>G102*J102</f>
        <v>0</v>
      </c>
      <c r="L102" s="163">
        <v>0</v>
      </c>
      <c r="M102" s="161">
        <f>G102*L102</f>
        <v>0</v>
      </c>
      <c r="N102" s="164">
        <v>16</v>
      </c>
      <c r="O102" s="16" t="s">
        <v>116</v>
      </c>
    </row>
    <row r="103" spans="1:15" s="16" customFormat="1" ht="24" customHeight="1">
      <c r="A103" s="159" t="s">
        <v>367</v>
      </c>
      <c r="B103" s="159" t="s">
        <v>111</v>
      </c>
      <c r="C103" s="159" t="s">
        <v>362</v>
      </c>
      <c r="D103" s="16" t="s">
        <v>368</v>
      </c>
      <c r="E103" s="160" t="s">
        <v>369</v>
      </c>
      <c r="F103" s="159" t="s">
        <v>122</v>
      </c>
      <c r="G103" s="161">
        <v>1786.561</v>
      </c>
      <c r="H103" s="162">
        <v>0</v>
      </c>
      <c r="I103" s="162">
        <f>ROUND(G103*H103,2)</f>
        <v>0</v>
      </c>
      <c r="J103" s="163">
        <v>0.00033</v>
      </c>
      <c r="K103" s="161">
        <f>G103*J103</f>
        <v>0.58956513</v>
      </c>
      <c r="L103" s="163">
        <v>0</v>
      </c>
      <c r="M103" s="161">
        <f>G103*L103</f>
        <v>0</v>
      </c>
      <c r="N103" s="164">
        <v>16</v>
      </c>
      <c r="O103" s="16" t="s">
        <v>116</v>
      </c>
    </row>
    <row r="104" spans="2:15" s="139" customFormat="1" ht="12.75" customHeight="1">
      <c r="B104" s="140" t="s">
        <v>65</v>
      </c>
      <c r="D104" s="141" t="s">
        <v>370</v>
      </c>
      <c r="E104" s="141" t="s">
        <v>371</v>
      </c>
      <c r="I104" s="142">
        <f>SUM(I105:I107)</f>
        <v>0</v>
      </c>
      <c r="K104" s="143">
        <f>SUM(K105:K107)</f>
        <v>0</v>
      </c>
      <c r="M104" s="143">
        <f>SUM(M105:M107)</f>
        <v>0</v>
      </c>
      <c r="O104" s="141" t="s">
        <v>110</v>
      </c>
    </row>
    <row r="105" spans="1:15" s="16" customFormat="1" ht="13.5" customHeight="1">
      <c r="A105" s="159" t="s">
        <v>372</v>
      </c>
      <c r="B105" s="159" t="s">
        <v>111</v>
      </c>
      <c r="C105" s="159" t="s">
        <v>217</v>
      </c>
      <c r="D105" s="16" t="s">
        <v>373</v>
      </c>
      <c r="E105" s="160" t="s">
        <v>374</v>
      </c>
      <c r="F105" s="159" t="s">
        <v>220</v>
      </c>
      <c r="G105" s="161">
        <v>1</v>
      </c>
      <c r="H105" s="162">
        <v>0</v>
      </c>
      <c r="I105" s="162">
        <f>ROUND(G105*H105,2)</f>
        <v>0</v>
      </c>
      <c r="J105" s="163">
        <v>0</v>
      </c>
      <c r="K105" s="161">
        <f>G105*J105</f>
        <v>0</v>
      </c>
      <c r="L105" s="163">
        <v>0</v>
      </c>
      <c r="M105" s="161">
        <f>G105*L105</f>
        <v>0</v>
      </c>
      <c r="N105" s="164">
        <v>16</v>
      </c>
      <c r="O105" s="16" t="s">
        <v>116</v>
      </c>
    </row>
    <row r="106" spans="1:15" s="16" customFormat="1" ht="13.5" customHeight="1">
      <c r="A106" s="159" t="s">
        <v>375</v>
      </c>
      <c r="B106" s="159" t="s">
        <v>111</v>
      </c>
      <c r="C106" s="159" t="s">
        <v>217</v>
      </c>
      <c r="D106" s="16" t="s">
        <v>376</v>
      </c>
      <c r="E106" s="160" t="s">
        <v>568</v>
      </c>
      <c r="F106" s="159" t="s">
        <v>220</v>
      </c>
      <c r="G106" s="161">
        <v>1</v>
      </c>
      <c r="H106" s="162">
        <v>0</v>
      </c>
      <c r="I106" s="162">
        <f>ROUND(G106*H106,2)</f>
        <v>0</v>
      </c>
      <c r="J106" s="163">
        <v>0</v>
      </c>
      <c r="K106" s="161">
        <f>G106*J106</f>
        <v>0</v>
      </c>
      <c r="L106" s="163">
        <v>0</v>
      </c>
      <c r="M106" s="161">
        <f>G106*L106</f>
        <v>0</v>
      </c>
      <c r="N106" s="164">
        <v>16</v>
      </c>
      <c r="O106" s="16" t="s">
        <v>116</v>
      </c>
    </row>
    <row r="107" spans="1:15" s="16" customFormat="1" ht="13.5" customHeight="1">
      <c r="A107" s="159" t="s">
        <v>378</v>
      </c>
      <c r="B107" s="159" t="s">
        <v>111</v>
      </c>
      <c r="C107" s="159" t="s">
        <v>217</v>
      </c>
      <c r="D107" s="16" t="s">
        <v>379</v>
      </c>
      <c r="E107" s="160" t="s">
        <v>380</v>
      </c>
      <c r="F107" s="159" t="s">
        <v>220</v>
      </c>
      <c r="G107" s="161">
        <v>1</v>
      </c>
      <c r="H107" s="162">
        <v>0</v>
      </c>
      <c r="I107" s="162">
        <f>ROUND(G107*H107,2)</f>
        <v>0</v>
      </c>
      <c r="J107" s="163">
        <v>0</v>
      </c>
      <c r="K107" s="161">
        <f>G107*J107</f>
        <v>0</v>
      </c>
      <c r="L107" s="163">
        <v>0</v>
      </c>
      <c r="M107" s="161">
        <f>G107*L107</f>
        <v>0</v>
      </c>
      <c r="N107" s="164">
        <v>16</v>
      </c>
      <c r="O107" s="16" t="s">
        <v>116</v>
      </c>
    </row>
    <row r="108" spans="2:15" s="139" customFormat="1" ht="12.75" customHeight="1">
      <c r="B108" s="135" t="s">
        <v>65</v>
      </c>
      <c r="D108" s="136" t="s">
        <v>235</v>
      </c>
      <c r="E108" s="136" t="s">
        <v>381</v>
      </c>
      <c r="I108" s="137">
        <f>I109</f>
        <v>0</v>
      </c>
      <c r="K108" s="138">
        <f>K109</f>
        <v>0</v>
      </c>
      <c r="M108" s="138">
        <f>M109</f>
        <v>0</v>
      </c>
      <c r="O108" s="136" t="s">
        <v>107</v>
      </c>
    </row>
    <row r="109" spans="2:15" s="139" customFormat="1" ht="12.75" customHeight="1">
      <c r="B109" s="140" t="s">
        <v>65</v>
      </c>
      <c r="D109" s="141" t="s">
        <v>382</v>
      </c>
      <c r="E109" s="141" t="s">
        <v>383</v>
      </c>
      <c r="I109" s="142">
        <f>SUM(I110:I112)</f>
        <v>0</v>
      </c>
      <c r="K109" s="143">
        <f>SUM(K110:K112)</f>
        <v>0</v>
      </c>
      <c r="M109" s="143">
        <f>SUM(M110:M112)</f>
        <v>0</v>
      </c>
      <c r="O109" s="141" t="s">
        <v>110</v>
      </c>
    </row>
    <row r="110" spans="1:15" s="16" customFormat="1" ht="22.5">
      <c r="A110" s="159" t="s">
        <v>384</v>
      </c>
      <c r="B110" s="159" t="s">
        <v>111</v>
      </c>
      <c r="C110" s="159" t="s">
        <v>217</v>
      </c>
      <c r="D110" s="16" t="s">
        <v>385</v>
      </c>
      <c r="E110" s="160" t="s">
        <v>567</v>
      </c>
      <c r="F110" s="159" t="s">
        <v>220</v>
      </c>
      <c r="G110" s="161">
        <v>1</v>
      </c>
      <c r="H110" s="162">
        <v>0</v>
      </c>
      <c r="I110" s="162">
        <f>ROUND(G110*H110,2)</f>
        <v>0</v>
      </c>
      <c r="J110" s="163">
        <v>0</v>
      </c>
      <c r="K110" s="161">
        <f>G110*J110</f>
        <v>0</v>
      </c>
      <c r="L110" s="163">
        <v>0</v>
      </c>
      <c r="M110" s="161">
        <f>G110*L110</f>
        <v>0</v>
      </c>
      <c r="N110" s="164">
        <v>64</v>
      </c>
      <c r="O110" s="16" t="s">
        <v>116</v>
      </c>
    </row>
    <row r="111" spans="1:15" s="16" customFormat="1" ht="24" customHeight="1">
      <c r="A111" s="165" t="s">
        <v>386</v>
      </c>
      <c r="B111" s="165" t="s">
        <v>235</v>
      </c>
      <c r="C111" s="165" t="s">
        <v>236</v>
      </c>
      <c r="D111" s="166" t="s">
        <v>387</v>
      </c>
      <c r="E111" s="167" t="s">
        <v>388</v>
      </c>
      <c r="F111" s="165" t="s">
        <v>220</v>
      </c>
      <c r="G111" s="168">
        <v>1</v>
      </c>
      <c r="H111" s="169">
        <v>0</v>
      </c>
      <c r="I111" s="169">
        <f>ROUND(G111*H111,2)</f>
        <v>0</v>
      </c>
      <c r="J111" s="170">
        <v>0</v>
      </c>
      <c r="K111" s="168">
        <f>G111*J111</f>
        <v>0</v>
      </c>
      <c r="L111" s="170">
        <v>0</v>
      </c>
      <c r="M111" s="168">
        <f>G111*L111</f>
        <v>0</v>
      </c>
      <c r="N111" s="171">
        <v>256</v>
      </c>
      <c r="O111" s="166" t="s">
        <v>116</v>
      </c>
    </row>
    <row r="112" spans="1:15" s="16" customFormat="1" ht="24" customHeight="1">
      <c r="A112" s="165" t="s">
        <v>389</v>
      </c>
      <c r="B112" s="165" t="s">
        <v>235</v>
      </c>
      <c r="C112" s="165" t="s">
        <v>236</v>
      </c>
      <c r="D112" s="166" t="s">
        <v>390</v>
      </c>
      <c r="E112" s="167" t="s">
        <v>391</v>
      </c>
      <c r="F112" s="165" t="s">
        <v>220</v>
      </c>
      <c r="G112" s="168">
        <v>1</v>
      </c>
      <c r="H112" s="169">
        <v>0</v>
      </c>
      <c r="I112" s="169">
        <f>ROUND(G112*H112,2)</f>
        <v>0</v>
      </c>
      <c r="J112" s="170">
        <v>0</v>
      </c>
      <c r="K112" s="168">
        <f>G112*J112</f>
        <v>0</v>
      </c>
      <c r="L112" s="170">
        <v>0</v>
      </c>
      <c r="M112" s="168">
        <f>G112*L112</f>
        <v>0</v>
      </c>
      <c r="N112" s="171">
        <v>256</v>
      </c>
      <c r="O112" s="166" t="s">
        <v>116</v>
      </c>
    </row>
    <row r="113" spans="1:15" s="16" customFormat="1" ht="24" customHeight="1">
      <c r="A113" s="165"/>
      <c r="B113" s="165"/>
      <c r="C113" s="165"/>
      <c r="D113" s="166"/>
      <c r="E113" s="167"/>
      <c r="F113" s="165"/>
      <c r="G113" s="168"/>
      <c r="H113" s="169"/>
      <c r="I113" s="169"/>
      <c r="J113" s="170"/>
      <c r="K113" s="168"/>
      <c r="L113" s="170"/>
      <c r="M113" s="168"/>
      <c r="N113" s="171"/>
      <c r="O113" s="166"/>
    </row>
    <row r="114" spans="5:13" s="144" customFormat="1" ht="12.75" customHeight="1">
      <c r="E114" s="145" t="s">
        <v>91</v>
      </c>
      <c r="I114" s="146">
        <f>I14+I50+I108</f>
        <v>0</v>
      </c>
      <c r="K114" s="147">
        <f>K14+K50+K108</f>
        <v>9.878581800000001</v>
      </c>
      <c r="M114" s="147">
        <f>M14+M50+M108</f>
        <v>8.846400800000001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7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9"/>
  <sheetViews>
    <sheetView showGridLines="0" tabSelected="1" defaultGridColor="0" zoomScalePageLayoutView="0" colorId="8" workbookViewId="0" topLeftCell="A317">
      <selection activeCell="D332" sqref="D332"/>
    </sheetView>
  </sheetViews>
  <sheetFormatPr defaultColWidth="8.421875" defaultRowHeight="12" customHeight="1"/>
  <cols>
    <col min="1" max="1" width="5.28125" style="173" customWidth="1"/>
    <col min="2" max="2" width="6.140625" style="174" customWidth="1"/>
    <col min="3" max="3" width="9.28125" style="174" customWidth="1"/>
    <col min="4" max="4" width="40.140625" style="174" customWidth="1"/>
    <col min="5" max="5" width="3.421875" style="174" customWidth="1"/>
    <col min="6" max="6" width="12.28125" style="175" customWidth="1"/>
    <col min="7" max="7" width="12.57421875" style="176" customWidth="1"/>
    <col min="8" max="8" width="15.421875" style="176" customWidth="1"/>
    <col min="9" max="16384" width="8.421875" style="177" customWidth="1"/>
  </cols>
  <sheetData>
    <row r="1" spans="1:8" s="181" customFormat="1" ht="19.5" customHeight="1">
      <c r="A1" s="178" t="s">
        <v>392</v>
      </c>
      <c r="B1" s="179"/>
      <c r="C1" s="179"/>
      <c r="D1" s="179"/>
      <c r="E1" s="179"/>
      <c r="F1" s="180"/>
      <c r="G1" s="179"/>
      <c r="H1" s="179"/>
    </row>
    <row r="2" spans="1:8" s="181" customFormat="1" ht="12.75" customHeight="1">
      <c r="A2" s="182" t="s">
        <v>393</v>
      </c>
      <c r="B2" s="183"/>
      <c r="C2" s="183"/>
      <c r="D2" s="183"/>
      <c r="E2" s="183"/>
      <c r="F2" s="180"/>
      <c r="G2" s="179"/>
      <c r="H2" s="179"/>
    </row>
    <row r="3" spans="1:8" s="181" customFormat="1" ht="12.75" customHeight="1">
      <c r="A3" s="182" t="s">
        <v>394</v>
      </c>
      <c r="B3" s="183"/>
      <c r="C3" s="183"/>
      <c r="D3" s="183"/>
      <c r="E3" s="183"/>
      <c r="F3" s="180"/>
      <c r="G3" s="179"/>
      <c r="H3" s="179"/>
    </row>
    <row r="4" spans="1:8" s="181" customFormat="1" ht="12.75" customHeight="1">
      <c r="A4" s="182"/>
      <c r="B4" s="183"/>
      <c r="C4" s="182"/>
      <c r="D4" s="183"/>
      <c r="E4" s="183"/>
      <c r="F4" s="180"/>
      <c r="G4" s="179"/>
      <c r="H4" s="179"/>
    </row>
    <row r="5" spans="1:8" s="181" customFormat="1" ht="12.75" customHeight="1">
      <c r="A5" s="183" t="s">
        <v>395</v>
      </c>
      <c r="B5" s="183"/>
      <c r="C5" s="183"/>
      <c r="D5" s="183"/>
      <c r="E5" s="183"/>
      <c r="F5" s="180"/>
      <c r="G5" s="179"/>
      <c r="H5" s="183" t="s">
        <v>396</v>
      </c>
    </row>
    <row r="6" spans="1:8" s="181" customFormat="1" ht="6" customHeight="1">
      <c r="A6" s="179"/>
      <c r="B6" s="179"/>
      <c r="C6" s="179"/>
      <c r="D6" s="179"/>
      <c r="E6" s="179"/>
      <c r="F6" s="180"/>
      <c r="G6" s="179"/>
      <c r="H6" s="179"/>
    </row>
    <row r="7" spans="1:8" s="181" customFormat="1" ht="24" customHeight="1">
      <c r="A7" s="184" t="s">
        <v>94</v>
      </c>
      <c r="B7" s="184" t="s">
        <v>96</v>
      </c>
      <c r="C7" s="184" t="s">
        <v>97</v>
      </c>
      <c r="D7" s="184" t="s">
        <v>87</v>
      </c>
      <c r="E7" s="184" t="s">
        <v>98</v>
      </c>
      <c r="F7" s="185" t="s">
        <v>99</v>
      </c>
      <c r="G7" s="184" t="s">
        <v>397</v>
      </c>
      <c r="H7" s="184" t="s">
        <v>398</v>
      </c>
    </row>
    <row r="8" spans="1:8" s="181" customFormat="1" ht="12.75" customHeight="1">
      <c r="A8" s="184" t="s">
        <v>110</v>
      </c>
      <c r="B8" s="184" t="s">
        <v>116</v>
      </c>
      <c r="C8" s="184" t="s">
        <v>108</v>
      </c>
      <c r="D8" s="184" t="s">
        <v>123</v>
      </c>
      <c r="E8" s="184" t="s">
        <v>127</v>
      </c>
      <c r="F8" s="185" t="s">
        <v>131</v>
      </c>
      <c r="G8" s="184" t="s">
        <v>136</v>
      </c>
      <c r="H8" s="184" t="s">
        <v>139</v>
      </c>
    </row>
    <row r="9" spans="1:8" s="181" customFormat="1" ht="4.5" customHeight="1">
      <c r="A9" s="179"/>
      <c r="B9" s="179"/>
      <c r="C9" s="179"/>
      <c r="D9" s="179"/>
      <c r="E9" s="179"/>
      <c r="F9" s="180"/>
      <c r="G9" s="179"/>
      <c r="H9" s="179"/>
    </row>
    <row r="10" spans="1:8" s="181" customFormat="1" ht="21" customHeight="1">
      <c r="A10" s="186"/>
      <c r="B10" s="187"/>
      <c r="C10" s="187" t="s">
        <v>44</v>
      </c>
      <c r="D10" s="187" t="s">
        <v>106</v>
      </c>
      <c r="E10" s="187"/>
      <c r="F10" s="188"/>
      <c r="G10" s="189"/>
      <c r="H10" s="189"/>
    </row>
    <row r="11" spans="1:8" s="181" customFormat="1" ht="21" customHeight="1">
      <c r="A11" s="186"/>
      <c r="B11" s="187"/>
      <c r="C11" s="187" t="s">
        <v>108</v>
      </c>
      <c r="D11" s="187" t="s">
        <v>109</v>
      </c>
      <c r="E11" s="187"/>
      <c r="F11" s="188"/>
      <c r="G11" s="189"/>
      <c r="H11" s="189"/>
    </row>
    <row r="12" spans="1:8" s="181" customFormat="1" ht="13.5" customHeight="1">
      <c r="A12" s="190">
        <v>1</v>
      </c>
      <c r="B12" s="191" t="s">
        <v>112</v>
      </c>
      <c r="C12" s="191" t="s">
        <v>113</v>
      </c>
      <c r="D12" s="191" t="s">
        <v>114</v>
      </c>
      <c r="E12" s="191" t="s">
        <v>115</v>
      </c>
      <c r="F12" s="192">
        <v>0.247</v>
      </c>
      <c r="G12" s="193"/>
      <c r="H12" s="194"/>
    </row>
    <row r="13" spans="1:8" s="181" customFormat="1" ht="13.5" customHeight="1">
      <c r="A13" s="195"/>
      <c r="B13" s="196"/>
      <c r="C13" s="196"/>
      <c r="D13" s="196" t="s">
        <v>399</v>
      </c>
      <c r="E13" s="196"/>
      <c r="F13" s="197">
        <v>0.24745</v>
      </c>
      <c r="G13" s="198"/>
      <c r="H13" s="199"/>
    </row>
    <row r="14" spans="1:8" s="181" customFormat="1" ht="34.5" customHeight="1">
      <c r="A14" s="190">
        <v>2</v>
      </c>
      <c r="B14" s="191" t="s">
        <v>112</v>
      </c>
      <c r="C14" s="191" t="s">
        <v>117</v>
      </c>
      <c r="D14" s="191" t="s">
        <v>118</v>
      </c>
      <c r="E14" s="191" t="s">
        <v>119</v>
      </c>
      <c r="F14" s="192">
        <v>0.147</v>
      </c>
      <c r="G14" s="193"/>
      <c r="H14" s="194"/>
    </row>
    <row r="15" spans="1:8" s="181" customFormat="1" ht="13.5" customHeight="1">
      <c r="A15" s="200"/>
      <c r="B15" s="201"/>
      <c r="C15" s="201"/>
      <c r="D15" s="201" t="s">
        <v>400</v>
      </c>
      <c r="E15" s="201"/>
      <c r="F15" s="202">
        <v>0.1419</v>
      </c>
      <c r="G15" s="203"/>
      <c r="H15" s="204"/>
    </row>
    <row r="16" spans="1:8" s="181" customFormat="1" ht="13.5" customHeight="1">
      <c r="A16" s="205"/>
      <c r="B16" s="206"/>
      <c r="C16" s="206"/>
      <c r="D16" s="206" t="s">
        <v>401</v>
      </c>
      <c r="E16" s="206"/>
      <c r="F16" s="207">
        <v>0.005187</v>
      </c>
      <c r="G16" s="208"/>
      <c r="H16" s="209"/>
    </row>
    <row r="17" spans="1:8" s="181" customFormat="1" ht="13.5" customHeight="1">
      <c r="A17" s="210"/>
      <c r="B17" s="211"/>
      <c r="C17" s="211"/>
      <c r="D17" s="211" t="s">
        <v>402</v>
      </c>
      <c r="E17" s="211"/>
      <c r="F17" s="212">
        <v>0.147087</v>
      </c>
      <c r="G17" s="213"/>
      <c r="H17" s="214"/>
    </row>
    <row r="18" spans="1:8" s="181" customFormat="1" ht="13.5" customHeight="1">
      <c r="A18" s="190">
        <v>3</v>
      </c>
      <c r="B18" s="191" t="s">
        <v>112</v>
      </c>
      <c r="C18" s="191" t="s">
        <v>120</v>
      </c>
      <c r="D18" s="191" t="s">
        <v>121</v>
      </c>
      <c r="E18" s="191" t="s">
        <v>122</v>
      </c>
      <c r="F18" s="192">
        <v>2.806</v>
      </c>
      <c r="G18" s="193"/>
      <c r="H18" s="194"/>
    </row>
    <row r="19" spans="1:8" s="181" customFormat="1" ht="13.5" customHeight="1">
      <c r="A19" s="195"/>
      <c r="B19" s="196"/>
      <c r="C19" s="196"/>
      <c r="D19" s="196" t="s">
        <v>403</v>
      </c>
      <c r="E19" s="196"/>
      <c r="F19" s="197">
        <v>2.8064</v>
      </c>
      <c r="G19" s="198"/>
      <c r="H19" s="199"/>
    </row>
    <row r="20" spans="1:8" s="181" customFormat="1" ht="13.5" customHeight="1">
      <c r="A20" s="190">
        <v>4</v>
      </c>
      <c r="B20" s="191" t="s">
        <v>124</v>
      </c>
      <c r="C20" s="191" t="s">
        <v>125</v>
      </c>
      <c r="D20" s="191" t="s">
        <v>126</v>
      </c>
      <c r="E20" s="191" t="s">
        <v>122</v>
      </c>
      <c r="F20" s="192">
        <v>0.85</v>
      </c>
      <c r="G20" s="193"/>
      <c r="H20" s="194"/>
    </row>
    <row r="21" spans="1:8" s="181" customFormat="1" ht="13.5" customHeight="1">
      <c r="A21" s="195"/>
      <c r="B21" s="196"/>
      <c r="C21" s="196"/>
      <c r="D21" s="196" t="s">
        <v>404</v>
      </c>
      <c r="E21" s="196"/>
      <c r="F21" s="197">
        <v>0.85</v>
      </c>
      <c r="G21" s="198"/>
      <c r="H21" s="199"/>
    </row>
    <row r="22" spans="1:8" s="181" customFormat="1" ht="24" customHeight="1">
      <c r="A22" s="190">
        <v>5</v>
      </c>
      <c r="B22" s="191" t="s">
        <v>124</v>
      </c>
      <c r="C22" s="191" t="s">
        <v>128</v>
      </c>
      <c r="D22" s="191" t="s">
        <v>129</v>
      </c>
      <c r="E22" s="191" t="s">
        <v>122</v>
      </c>
      <c r="F22" s="192">
        <v>0.7</v>
      </c>
      <c r="G22" s="193"/>
      <c r="H22" s="194"/>
    </row>
    <row r="23" spans="1:8" s="181" customFormat="1" ht="13.5" customHeight="1">
      <c r="A23" s="195"/>
      <c r="B23" s="196"/>
      <c r="C23" s="196"/>
      <c r="D23" s="196" t="s">
        <v>405</v>
      </c>
      <c r="E23" s="196"/>
      <c r="F23" s="197">
        <v>0.7</v>
      </c>
      <c r="G23" s="198"/>
      <c r="H23" s="199"/>
    </row>
    <row r="24" spans="1:8" s="181" customFormat="1" ht="21" customHeight="1">
      <c r="A24" s="186"/>
      <c r="B24" s="187"/>
      <c r="C24" s="187" t="s">
        <v>123</v>
      </c>
      <c r="D24" s="187" t="s">
        <v>130</v>
      </c>
      <c r="E24" s="187"/>
      <c r="F24" s="188"/>
      <c r="G24" s="189"/>
      <c r="H24" s="189"/>
    </row>
    <row r="25" spans="1:8" s="181" customFormat="1" ht="13.5" customHeight="1">
      <c r="A25" s="190">
        <v>6</v>
      </c>
      <c r="B25" s="191" t="s">
        <v>112</v>
      </c>
      <c r="C25" s="191" t="s">
        <v>132</v>
      </c>
      <c r="D25" s="191" t="s">
        <v>133</v>
      </c>
      <c r="E25" s="191" t="s">
        <v>134</v>
      </c>
      <c r="F25" s="192">
        <v>8</v>
      </c>
      <c r="G25" s="193"/>
      <c r="H25" s="194"/>
    </row>
    <row r="26" spans="1:8" s="181" customFormat="1" ht="13.5" customHeight="1">
      <c r="A26" s="195"/>
      <c r="B26" s="196"/>
      <c r="C26" s="196"/>
      <c r="D26" s="196" t="s">
        <v>406</v>
      </c>
      <c r="E26" s="196"/>
      <c r="F26" s="197">
        <v>8</v>
      </c>
      <c r="G26" s="198"/>
      <c r="H26" s="199"/>
    </row>
    <row r="27" spans="1:8" s="181" customFormat="1" ht="21" customHeight="1">
      <c r="A27" s="186"/>
      <c r="B27" s="187"/>
      <c r="C27" s="187" t="s">
        <v>131</v>
      </c>
      <c r="D27" s="187" t="s">
        <v>135</v>
      </c>
      <c r="E27" s="187"/>
      <c r="F27" s="188"/>
      <c r="G27" s="189"/>
      <c r="H27" s="189"/>
    </row>
    <row r="28" spans="1:8" s="181" customFormat="1" ht="24" customHeight="1">
      <c r="A28" s="190">
        <v>7</v>
      </c>
      <c r="B28" s="191" t="s">
        <v>112</v>
      </c>
      <c r="C28" s="191" t="s">
        <v>137</v>
      </c>
      <c r="D28" s="191" t="s">
        <v>138</v>
      </c>
      <c r="E28" s="191" t="s">
        <v>122</v>
      </c>
      <c r="F28" s="192">
        <v>1178.932</v>
      </c>
      <c r="G28" s="193"/>
      <c r="H28" s="194"/>
    </row>
    <row r="29" spans="1:8" s="181" customFormat="1" ht="34.5" customHeight="1">
      <c r="A29" s="200"/>
      <c r="B29" s="201"/>
      <c r="C29" s="201"/>
      <c r="D29" s="201" t="s">
        <v>407</v>
      </c>
      <c r="E29" s="201"/>
      <c r="F29" s="202">
        <v>155.5691</v>
      </c>
      <c r="G29" s="203"/>
      <c r="H29" s="204"/>
    </row>
    <row r="30" spans="1:8" s="181" customFormat="1" ht="13.5" customHeight="1">
      <c r="A30" s="215"/>
      <c r="B30" s="216"/>
      <c r="C30" s="216"/>
      <c r="D30" s="216" t="s">
        <v>408</v>
      </c>
      <c r="E30" s="216"/>
      <c r="F30" s="217">
        <v>15.89463</v>
      </c>
      <c r="G30" s="218"/>
      <c r="H30" s="219"/>
    </row>
    <row r="31" spans="1:8" s="181" customFormat="1" ht="13.5" customHeight="1">
      <c r="A31" s="215"/>
      <c r="B31" s="216"/>
      <c r="C31" s="216"/>
      <c r="D31" s="216" t="s">
        <v>409</v>
      </c>
      <c r="E31" s="216"/>
      <c r="F31" s="217">
        <v>30.0886</v>
      </c>
      <c r="G31" s="218"/>
      <c r="H31" s="219"/>
    </row>
    <row r="32" spans="1:8" s="181" customFormat="1" ht="13.5" customHeight="1">
      <c r="A32" s="215"/>
      <c r="B32" s="216"/>
      <c r="C32" s="216"/>
      <c r="D32" s="216" t="s">
        <v>410</v>
      </c>
      <c r="E32" s="216"/>
      <c r="F32" s="217">
        <v>-14.3533</v>
      </c>
      <c r="G32" s="218"/>
      <c r="H32" s="219"/>
    </row>
    <row r="33" spans="1:8" s="181" customFormat="1" ht="13.5" customHeight="1">
      <c r="A33" s="215"/>
      <c r="B33" s="216"/>
      <c r="C33" s="216"/>
      <c r="D33" s="216" t="s">
        <v>411</v>
      </c>
      <c r="E33" s="216"/>
      <c r="F33" s="217">
        <v>-8.2586</v>
      </c>
      <c r="G33" s="218"/>
      <c r="H33" s="219"/>
    </row>
    <row r="34" spans="1:8" s="181" customFormat="1" ht="13.5" customHeight="1">
      <c r="A34" s="215"/>
      <c r="B34" s="216"/>
      <c r="C34" s="216"/>
      <c r="D34" s="216" t="s">
        <v>412</v>
      </c>
      <c r="E34" s="216"/>
      <c r="F34" s="217">
        <v>95.124</v>
      </c>
      <c r="G34" s="218"/>
      <c r="H34" s="219"/>
    </row>
    <row r="35" spans="1:8" s="181" customFormat="1" ht="13.5" customHeight="1">
      <c r="A35" s="215"/>
      <c r="B35" s="216"/>
      <c r="C35" s="216"/>
      <c r="D35" s="216" t="s">
        <v>413</v>
      </c>
      <c r="E35" s="216"/>
      <c r="F35" s="217">
        <v>-90.8131</v>
      </c>
      <c r="G35" s="218"/>
      <c r="H35" s="219"/>
    </row>
    <row r="36" spans="1:8" s="181" customFormat="1" ht="13.5" customHeight="1">
      <c r="A36" s="215"/>
      <c r="B36" s="216"/>
      <c r="C36" s="216"/>
      <c r="D36" s="216" t="s">
        <v>414</v>
      </c>
      <c r="E36" s="216"/>
      <c r="F36" s="217">
        <v>35.52108</v>
      </c>
      <c r="G36" s="218"/>
      <c r="H36" s="219"/>
    </row>
    <row r="37" spans="1:8" s="181" customFormat="1" ht="13.5" customHeight="1">
      <c r="A37" s="215"/>
      <c r="B37" s="216"/>
      <c r="C37" s="216"/>
      <c r="D37" s="216" t="s">
        <v>415</v>
      </c>
      <c r="E37" s="216"/>
      <c r="F37" s="217">
        <v>-26.6744</v>
      </c>
      <c r="G37" s="218"/>
      <c r="H37" s="219"/>
    </row>
    <row r="38" spans="1:8" s="181" customFormat="1" ht="13.5" customHeight="1">
      <c r="A38" s="215"/>
      <c r="B38" s="216"/>
      <c r="C38" s="216"/>
      <c r="D38" s="216" t="s">
        <v>416</v>
      </c>
      <c r="E38" s="216"/>
      <c r="F38" s="217">
        <v>14.84288</v>
      </c>
      <c r="G38" s="218"/>
      <c r="H38" s="219"/>
    </row>
    <row r="39" spans="1:8" s="181" customFormat="1" ht="13.5" customHeight="1">
      <c r="A39" s="215"/>
      <c r="B39" s="216"/>
      <c r="C39" s="216"/>
      <c r="D39" s="216" t="s">
        <v>417</v>
      </c>
      <c r="E39" s="216"/>
      <c r="F39" s="217">
        <v>108.502</v>
      </c>
      <c r="G39" s="218"/>
      <c r="H39" s="219"/>
    </row>
    <row r="40" spans="1:8" s="181" customFormat="1" ht="13.5" customHeight="1">
      <c r="A40" s="215"/>
      <c r="B40" s="216"/>
      <c r="C40" s="216"/>
      <c r="D40" s="216" t="s">
        <v>418</v>
      </c>
      <c r="E40" s="216"/>
      <c r="F40" s="217">
        <v>-4.2</v>
      </c>
      <c r="G40" s="218"/>
      <c r="H40" s="219"/>
    </row>
    <row r="41" spans="1:8" s="181" customFormat="1" ht="13.5" customHeight="1">
      <c r="A41" s="215"/>
      <c r="B41" s="216"/>
      <c r="C41" s="216"/>
      <c r="D41" s="216" t="s">
        <v>419</v>
      </c>
      <c r="E41" s="216"/>
      <c r="F41" s="217">
        <v>-4.005</v>
      </c>
      <c r="G41" s="218"/>
      <c r="H41" s="219"/>
    </row>
    <row r="42" spans="1:8" s="181" customFormat="1" ht="13.5" customHeight="1">
      <c r="A42" s="215"/>
      <c r="B42" s="216"/>
      <c r="C42" s="216"/>
      <c r="D42" s="216" t="s">
        <v>420</v>
      </c>
      <c r="E42" s="216"/>
      <c r="F42" s="217">
        <v>4.992</v>
      </c>
      <c r="G42" s="218"/>
      <c r="H42" s="219"/>
    </row>
    <row r="43" spans="1:8" s="181" customFormat="1" ht="13.5" customHeight="1">
      <c r="A43" s="215"/>
      <c r="B43" s="216"/>
      <c r="C43" s="216"/>
      <c r="D43" s="216" t="s">
        <v>421</v>
      </c>
      <c r="E43" s="216"/>
      <c r="F43" s="217">
        <v>-10.1004</v>
      </c>
      <c r="G43" s="218"/>
      <c r="H43" s="219"/>
    </row>
    <row r="44" spans="1:8" s="181" customFormat="1" ht="13.5" customHeight="1">
      <c r="A44" s="215"/>
      <c r="B44" s="216"/>
      <c r="C44" s="216"/>
      <c r="D44" s="216" t="s">
        <v>422</v>
      </c>
      <c r="E44" s="216"/>
      <c r="F44" s="217">
        <v>4.1292</v>
      </c>
      <c r="G44" s="218"/>
      <c r="H44" s="219"/>
    </row>
    <row r="45" spans="1:8" s="181" customFormat="1" ht="13.5" customHeight="1">
      <c r="A45" s="215"/>
      <c r="B45" s="216"/>
      <c r="C45" s="216"/>
      <c r="D45" s="216" t="s">
        <v>423</v>
      </c>
      <c r="E45" s="216"/>
      <c r="F45" s="217">
        <v>-7.02</v>
      </c>
      <c r="G45" s="218"/>
      <c r="H45" s="219"/>
    </row>
    <row r="46" spans="1:8" s="181" customFormat="1" ht="13.5" customHeight="1">
      <c r="A46" s="215"/>
      <c r="B46" s="216"/>
      <c r="C46" s="216"/>
      <c r="D46" s="216" t="s">
        <v>424</v>
      </c>
      <c r="E46" s="216"/>
      <c r="F46" s="217">
        <v>2.211</v>
      </c>
      <c r="G46" s="218"/>
      <c r="H46" s="219"/>
    </row>
    <row r="47" spans="1:8" s="181" customFormat="1" ht="13.5" customHeight="1">
      <c r="A47" s="215"/>
      <c r="B47" s="216"/>
      <c r="C47" s="216"/>
      <c r="D47" s="216" t="s">
        <v>425</v>
      </c>
      <c r="E47" s="216"/>
      <c r="F47" s="217">
        <v>-11.214975</v>
      </c>
      <c r="G47" s="218"/>
      <c r="H47" s="219"/>
    </row>
    <row r="48" spans="1:8" s="181" customFormat="1" ht="13.5" customHeight="1">
      <c r="A48" s="215"/>
      <c r="B48" s="216"/>
      <c r="C48" s="216"/>
      <c r="D48" s="216" t="s">
        <v>426</v>
      </c>
      <c r="E48" s="216"/>
      <c r="F48" s="217">
        <v>6.48075</v>
      </c>
      <c r="G48" s="218"/>
      <c r="H48" s="219"/>
    </row>
    <row r="49" spans="1:8" s="181" customFormat="1" ht="13.5" customHeight="1">
      <c r="A49" s="215"/>
      <c r="B49" s="216"/>
      <c r="C49" s="216"/>
      <c r="D49" s="216" t="s">
        <v>427</v>
      </c>
      <c r="E49" s="216"/>
      <c r="F49" s="217">
        <v>78.258</v>
      </c>
      <c r="G49" s="218"/>
      <c r="H49" s="219"/>
    </row>
    <row r="50" spans="1:8" s="181" customFormat="1" ht="13.5" customHeight="1">
      <c r="A50" s="215"/>
      <c r="B50" s="216"/>
      <c r="C50" s="216"/>
      <c r="D50" s="216" t="s">
        <v>428</v>
      </c>
      <c r="E50" s="216"/>
      <c r="F50" s="217">
        <v>-22.2026</v>
      </c>
      <c r="G50" s="218"/>
      <c r="H50" s="219"/>
    </row>
    <row r="51" spans="1:8" s="181" customFormat="1" ht="13.5" customHeight="1">
      <c r="A51" s="215"/>
      <c r="B51" s="216"/>
      <c r="C51" s="216"/>
      <c r="D51" s="216" t="s">
        <v>429</v>
      </c>
      <c r="E51" s="216"/>
      <c r="F51" s="217">
        <v>10.89564</v>
      </c>
      <c r="G51" s="218"/>
      <c r="H51" s="219"/>
    </row>
    <row r="52" spans="1:8" s="181" customFormat="1" ht="13.5" customHeight="1">
      <c r="A52" s="215"/>
      <c r="B52" s="216"/>
      <c r="C52" s="216"/>
      <c r="D52" s="216" t="s">
        <v>430</v>
      </c>
      <c r="E52" s="216"/>
      <c r="F52" s="217">
        <v>-8.23306</v>
      </c>
      <c r="G52" s="218"/>
      <c r="H52" s="219"/>
    </row>
    <row r="53" spans="1:8" s="181" customFormat="1" ht="13.5" customHeight="1">
      <c r="A53" s="215"/>
      <c r="B53" s="216"/>
      <c r="C53" s="216"/>
      <c r="D53" s="216" t="s">
        <v>431</v>
      </c>
      <c r="E53" s="216"/>
      <c r="F53" s="217">
        <v>3.5192</v>
      </c>
      <c r="G53" s="218"/>
      <c r="H53" s="219"/>
    </row>
    <row r="54" spans="1:8" s="181" customFormat="1" ht="13.5" customHeight="1">
      <c r="A54" s="215"/>
      <c r="B54" s="216"/>
      <c r="C54" s="216"/>
      <c r="D54" s="216" t="s">
        <v>432</v>
      </c>
      <c r="E54" s="216"/>
      <c r="F54" s="217">
        <v>83.3756</v>
      </c>
      <c r="G54" s="218"/>
      <c r="H54" s="219"/>
    </row>
    <row r="55" spans="1:8" s="181" customFormat="1" ht="13.5" customHeight="1">
      <c r="A55" s="215"/>
      <c r="B55" s="216"/>
      <c r="C55" s="216"/>
      <c r="D55" s="216" t="s">
        <v>433</v>
      </c>
      <c r="E55" s="216"/>
      <c r="F55" s="217">
        <v>-27.048</v>
      </c>
      <c r="G55" s="218"/>
      <c r="H55" s="219"/>
    </row>
    <row r="56" spans="1:8" s="181" customFormat="1" ht="13.5" customHeight="1">
      <c r="A56" s="215"/>
      <c r="B56" s="216"/>
      <c r="C56" s="216"/>
      <c r="D56" s="216" t="s">
        <v>434</v>
      </c>
      <c r="E56" s="216"/>
      <c r="F56" s="217">
        <v>13.5875</v>
      </c>
      <c r="G56" s="218"/>
      <c r="H56" s="219"/>
    </row>
    <row r="57" spans="1:8" s="181" customFormat="1" ht="13.5" customHeight="1">
      <c r="A57" s="215"/>
      <c r="B57" s="216"/>
      <c r="C57" s="216"/>
      <c r="D57" s="216" t="s">
        <v>435</v>
      </c>
      <c r="E57" s="216"/>
      <c r="F57" s="217">
        <v>-24.4584</v>
      </c>
      <c r="G57" s="218"/>
      <c r="H57" s="219"/>
    </row>
    <row r="58" spans="1:8" s="181" customFormat="1" ht="13.5" customHeight="1">
      <c r="A58" s="215"/>
      <c r="B58" s="216"/>
      <c r="C58" s="216"/>
      <c r="D58" s="216" t="s">
        <v>436</v>
      </c>
      <c r="E58" s="216"/>
      <c r="F58" s="217">
        <v>12.09152</v>
      </c>
      <c r="G58" s="218"/>
      <c r="H58" s="219"/>
    </row>
    <row r="59" spans="1:8" s="181" customFormat="1" ht="13.5" customHeight="1">
      <c r="A59" s="215"/>
      <c r="B59" s="216"/>
      <c r="C59" s="216"/>
      <c r="D59" s="216" t="s">
        <v>437</v>
      </c>
      <c r="E59" s="216"/>
      <c r="F59" s="217">
        <v>81.95</v>
      </c>
      <c r="G59" s="218"/>
      <c r="H59" s="219"/>
    </row>
    <row r="60" spans="1:8" s="181" customFormat="1" ht="13.5" customHeight="1">
      <c r="A60" s="215"/>
      <c r="B60" s="216"/>
      <c r="C60" s="216"/>
      <c r="D60" s="216" t="s">
        <v>438</v>
      </c>
      <c r="E60" s="216"/>
      <c r="F60" s="217">
        <v>-21.4158</v>
      </c>
      <c r="G60" s="218"/>
      <c r="H60" s="219"/>
    </row>
    <row r="61" spans="1:8" s="181" customFormat="1" ht="13.5" customHeight="1">
      <c r="A61" s="215"/>
      <c r="B61" s="216"/>
      <c r="C61" s="216"/>
      <c r="D61" s="216" t="s">
        <v>439</v>
      </c>
      <c r="E61" s="216"/>
      <c r="F61" s="217">
        <v>10.5576</v>
      </c>
      <c r="G61" s="218"/>
      <c r="H61" s="219"/>
    </row>
    <row r="62" spans="1:8" s="181" customFormat="1" ht="13.5" customHeight="1">
      <c r="A62" s="215"/>
      <c r="B62" s="216"/>
      <c r="C62" s="216"/>
      <c r="D62" s="216" t="s">
        <v>440</v>
      </c>
      <c r="E62" s="216"/>
      <c r="F62" s="217">
        <v>79.19</v>
      </c>
      <c r="G62" s="218"/>
      <c r="H62" s="219"/>
    </row>
    <row r="63" spans="1:8" s="181" customFormat="1" ht="13.5" customHeight="1">
      <c r="A63" s="215"/>
      <c r="B63" s="216"/>
      <c r="C63" s="216"/>
      <c r="D63" s="216" t="s">
        <v>441</v>
      </c>
      <c r="E63" s="216"/>
      <c r="F63" s="217">
        <v>-17.60865</v>
      </c>
      <c r="G63" s="218"/>
      <c r="H63" s="219"/>
    </row>
    <row r="64" spans="1:8" s="181" customFormat="1" ht="13.5" customHeight="1">
      <c r="A64" s="215"/>
      <c r="B64" s="216"/>
      <c r="C64" s="216"/>
      <c r="D64" s="216" t="s">
        <v>442</v>
      </c>
      <c r="E64" s="216"/>
      <c r="F64" s="217">
        <v>11.76375</v>
      </c>
      <c r="G64" s="218"/>
      <c r="H64" s="219"/>
    </row>
    <row r="65" spans="1:8" s="181" customFormat="1" ht="24" customHeight="1">
      <c r="A65" s="215"/>
      <c r="B65" s="216"/>
      <c r="C65" s="216"/>
      <c r="D65" s="216" t="s">
        <v>443</v>
      </c>
      <c r="E65" s="216"/>
      <c r="F65" s="217">
        <v>124.657</v>
      </c>
      <c r="G65" s="218"/>
      <c r="H65" s="219"/>
    </row>
    <row r="66" spans="1:8" s="181" customFormat="1" ht="13.5" customHeight="1">
      <c r="A66" s="215"/>
      <c r="B66" s="216"/>
      <c r="C66" s="216"/>
      <c r="D66" s="216" t="s">
        <v>444</v>
      </c>
      <c r="E66" s="216"/>
      <c r="F66" s="217">
        <v>-12.5325</v>
      </c>
      <c r="G66" s="218"/>
      <c r="H66" s="219"/>
    </row>
    <row r="67" spans="1:8" s="181" customFormat="1" ht="13.5" customHeight="1">
      <c r="A67" s="215"/>
      <c r="B67" s="216"/>
      <c r="C67" s="216"/>
      <c r="D67" s="216" t="s">
        <v>445</v>
      </c>
      <c r="E67" s="216"/>
      <c r="F67" s="217">
        <v>4.284</v>
      </c>
      <c r="G67" s="218"/>
      <c r="H67" s="219"/>
    </row>
    <row r="68" spans="1:8" s="181" customFormat="1" ht="13.5" customHeight="1">
      <c r="A68" s="215"/>
      <c r="B68" s="216"/>
      <c r="C68" s="216"/>
      <c r="D68" s="216" t="s">
        <v>446</v>
      </c>
      <c r="E68" s="216"/>
      <c r="F68" s="217">
        <v>39.425</v>
      </c>
      <c r="G68" s="218"/>
      <c r="H68" s="219"/>
    </row>
    <row r="69" spans="1:8" s="181" customFormat="1" ht="13.5" customHeight="1">
      <c r="A69" s="215"/>
      <c r="B69" s="216"/>
      <c r="C69" s="216"/>
      <c r="D69" s="216" t="s">
        <v>447</v>
      </c>
      <c r="E69" s="216"/>
      <c r="F69" s="217">
        <v>45.95625</v>
      </c>
      <c r="G69" s="218"/>
      <c r="H69" s="219"/>
    </row>
    <row r="70" spans="1:8" s="181" customFormat="1" ht="13.5" customHeight="1">
      <c r="A70" s="215"/>
      <c r="B70" s="216"/>
      <c r="C70" s="216"/>
      <c r="D70" s="216" t="s">
        <v>448</v>
      </c>
      <c r="E70" s="216"/>
      <c r="F70" s="217">
        <v>-18.7785</v>
      </c>
      <c r="G70" s="218"/>
      <c r="H70" s="219"/>
    </row>
    <row r="71" spans="1:8" s="181" customFormat="1" ht="13.5" customHeight="1">
      <c r="A71" s="215"/>
      <c r="B71" s="216"/>
      <c r="C71" s="216"/>
      <c r="D71" s="216" t="s">
        <v>449</v>
      </c>
      <c r="E71" s="216"/>
      <c r="F71" s="217">
        <v>-8.31125</v>
      </c>
      <c r="G71" s="218"/>
      <c r="H71" s="219"/>
    </row>
    <row r="72" spans="1:8" s="181" customFormat="1" ht="13.5" customHeight="1">
      <c r="A72" s="215"/>
      <c r="B72" s="216"/>
      <c r="C72" s="216"/>
      <c r="D72" s="216" t="s">
        <v>450</v>
      </c>
      <c r="E72" s="216"/>
      <c r="F72" s="217">
        <v>8.9121</v>
      </c>
      <c r="G72" s="218"/>
      <c r="H72" s="219"/>
    </row>
    <row r="73" spans="1:8" s="181" customFormat="1" ht="13.5" customHeight="1">
      <c r="A73" s="215"/>
      <c r="B73" s="216"/>
      <c r="C73" s="216"/>
      <c r="D73" s="216" t="s">
        <v>451</v>
      </c>
      <c r="E73" s="216"/>
      <c r="F73" s="217">
        <v>4.02905</v>
      </c>
      <c r="G73" s="218"/>
      <c r="H73" s="219"/>
    </row>
    <row r="74" spans="1:8" s="181" customFormat="1" ht="13.5" customHeight="1">
      <c r="A74" s="215"/>
      <c r="B74" s="216"/>
      <c r="C74" s="216"/>
      <c r="D74" s="216" t="s">
        <v>452</v>
      </c>
      <c r="E74" s="216"/>
      <c r="F74" s="217">
        <v>12.25</v>
      </c>
      <c r="G74" s="218"/>
      <c r="H74" s="219"/>
    </row>
    <row r="75" spans="1:8" s="181" customFormat="1" ht="13.5" customHeight="1">
      <c r="A75" s="215"/>
      <c r="B75" s="216"/>
      <c r="C75" s="216"/>
      <c r="D75" s="216" t="s">
        <v>453</v>
      </c>
      <c r="E75" s="216"/>
      <c r="F75" s="217">
        <v>386.9502</v>
      </c>
      <c r="G75" s="218"/>
      <c r="H75" s="219"/>
    </row>
    <row r="76" spans="1:8" s="181" customFormat="1" ht="24" customHeight="1">
      <c r="A76" s="215"/>
      <c r="B76" s="216"/>
      <c r="C76" s="216"/>
      <c r="D76" s="216" t="s">
        <v>454</v>
      </c>
      <c r="E76" s="216"/>
      <c r="F76" s="217">
        <v>190.8938</v>
      </c>
      <c r="G76" s="218"/>
      <c r="H76" s="219"/>
    </row>
    <row r="77" spans="1:8" s="181" customFormat="1" ht="13.5" customHeight="1">
      <c r="A77" s="215"/>
      <c r="B77" s="216"/>
      <c r="C77" s="216"/>
      <c r="D77" s="216" t="s">
        <v>455</v>
      </c>
      <c r="E77" s="216"/>
      <c r="F77" s="217">
        <v>-57.63</v>
      </c>
      <c r="G77" s="218"/>
      <c r="H77" s="219"/>
    </row>
    <row r="78" spans="1:8" s="181" customFormat="1" ht="13.5" customHeight="1">
      <c r="A78" s="215"/>
      <c r="B78" s="216"/>
      <c r="C78" s="216"/>
      <c r="D78" s="216" t="s">
        <v>456</v>
      </c>
      <c r="E78" s="216"/>
      <c r="F78" s="217">
        <v>-42.81</v>
      </c>
      <c r="G78" s="218"/>
      <c r="H78" s="219"/>
    </row>
    <row r="79" spans="1:8" s="181" customFormat="1" ht="13.5" customHeight="1">
      <c r="A79" s="215"/>
      <c r="B79" s="216"/>
      <c r="C79" s="216"/>
      <c r="D79" s="216" t="s">
        <v>457</v>
      </c>
      <c r="E79" s="216"/>
      <c r="F79" s="217">
        <v>-40.644</v>
      </c>
      <c r="G79" s="218"/>
      <c r="H79" s="219"/>
    </row>
    <row r="80" spans="1:8" s="181" customFormat="1" ht="13.5" customHeight="1">
      <c r="A80" s="215"/>
      <c r="B80" s="216"/>
      <c r="C80" s="216"/>
      <c r="D80" s="216" t="s">
        <v>458</v>
      </c>
      <c r="E80" s="216"/>
      <c r="F80" s="217">
        <v>9.3114</v>
      </c>
      <c r="G80" s="218"/>
      <c r="H80" s="219"/>
    </row>
    <row r="81" spans="1:8" s="181" customFormat="1" ht="13.5" customHeight="1">
      <c r="A81" s="215"/>
      <c r="B81" s="216"/>
      <c r="C81" s="216"/>
      <c r="D81" s="216" t="s">
        <v>459</v>
      </c>
      <c r="E81" s="216"/>
      <c r="F81" s="217">
        <v>7.4298</v>
      </c>
      <c r="G81" s="218"/>
      <c r="H81" s="219"/>
    </row>
    <row r="82" spans="1:8" s="181" customFormat="1" ht="13.5" customHeight="1">
      <c r="A82" s="215"/>
      <c r="B82" s="216"/>
      <c r="C82" s="216"/>
      <c r="D82" s="216" t="s">
        <v>460</v>
      </c>
      <c r="E82" s="216"/>
      <c r="F82" s="217">
        <v>7.788</v>
      </c>
      <c r="G82" s="218"/>
      <c r="H82" s="219"/>
    </row>
    <row r="83" spans="1:8" s="181" customFormat="1" ht="34.5" customHeight="1">
      <c r="A83" s="215"/>
      <c r="B83" s="216"/>
      <c r="C83" s="216"/>
      <c r="D83" s="216" t="s">
        <v>461</v>
      </c>
      <c r="E83" s="216"/>
      <c r="F83" s="217">
        <v>-22.13925</v>
      </c>
      <c r="G83" s="218"/>
      <c r="H83" s="219"/>
    </row>
    <row r="84" spans="1:8" s="181" customFormat="1" ht="13.5" customHeight="1">
      <c r="A84" s="215"/>
      <c r="B84" s="216"/>
      <c r="C84" s="216"/>
      <c r="D84" s="216" t="s">
        <v>462</v>
      </c>
      <c r="E84" s="216"/>
      <c r="F84" s="217">
        <v>5.15075</v>
      </c>
      <c r="G84" s="218"/>
      <c r="H84" s="219"/>
    </row>
    <row r="85" spans="1:8" s="181" customFormat="1" ht="13.5" customHeight="1">
      <c r="A85" s="215"/>
      <c r="B85" s="216"/>
      <c r="C85" s="216"/>
      <c r="D85" s="216" t="s">
        <v>463</v>
      </c>
      <c r="E85" s="216"/>
      <c r="F85" s="217">
        <v>-18.29625</v>
      </c>
      <c r="G85" s="218"/>
      <c r="H85" s="219"/>
    </row>
    <row r="86" spans="1:8" s="181" customFormat="1" ht="13.5" customHeight="1">
      <c r="A86" s="215"/>
      <c r="B86" s="216"/>
      <c r="C86" s="216"/>
      <c r="D86" s="216" t="s">
        <v>464</v>
      </c>
      <c r="E86" s="216"/>
      <c r="F86" s="217">
        <v>3.9275</v>
      </c>
      <c r="G86" s="218"/>
      <c r="H86" s="219"/>
    </row>
    <row r="87" spans="1:8" s="181" customFormat="1" ht="24" customHeight="1">
      <c r="A87" s="215"/>
      <c r="B87" s="216"/>
      <c r="C87" s="216"/>
      <c r="D87" s="216" t="s">
        <v>465</v>
      </c>
      <c r="E87" s="216"/>
      <c r="F87" s="217">
        <v>-15.50625</v>
      </c>
      <c r="G87" s="218"/>
      <c r="H87" s="219"/>
    </row>
    <row r="88" spans="1:8" s="181" customFormat="1" ht="13.5" customHeight="1">
      <c r="A88" s="215"/>
      <c r="B88" s="216"/>
      <c r="C88" s="216"/>
      <c r="D88" s="216" t="s">
        <v>466</v>
      </c>
      <c r="E88" s="216"/>
      <c r="F88" s="217">
        <v>1.96375</v>
      </c>
      <c r="G88" s="218"/>
      <c r="H88" s="219"/>
    </row>
    <row r="89" spans="1:8" s="181" customFormat="1" ht="13.5" customHeight="1">
      <c r="A89" s="205"/>
      <c r="B89" s="206"/>
      <c r="C89" s="206"/>
      <c r="D89" s="206" t="s">
        <v>467</v>
      </c>
      <c r="E89" s="206"/>
      <c r="F89" s="207">
        <v>1.71375</v>
      </c>
      <c r="G89" s="208"/>
      <c r="H89" s="209"/>
    </row>
    <row r="90" spans="1:8" s="181" customFormat="1" ht="13.5" customHeight="1">
      <c r="A90" s="210"/>
      <c r="B90" s="211"/>
      <c r="C90" s="211" t="s">
        <v>468</v>
      </c>
      <c r="D90" s="211" t="s">
        <v>402</v>
      </c>
      <c r="E90" s="211"/>
      <c r="F90" s="212">
        <v>1178.932115</v>
      </c>
      <c r="G90" s="213"/>
      <c r="H90" s="214"/>
    </row>
    <row r="91" spans="1:8" s="181" customFormat="1" ht="24" customHeight="1">
      <c r="A91" s="190">
        <v>8</v>
      </c>
      <c r="B91" s="191" t="s">
        <v>112</v>
      </c>
      <c r="C91" s="191" t="s">
        <v>140</v>
      </c>
      <c r="D91" s="191" t="s">
        <v>141</v>
      </c>
      <c r="E91" s="191" t="s">
        <v>122</v>
      </c>
      <c r="F91" s="192">
        <v>2.95</v>
      </c>
      <c r="G91" s="193"/>
      <c r="H91" s="194"/>
    </row>
    <row r="92" spans="1:8" s="181" customFormat="1" ht="13.5" customHeight="1">
      <c r="A92" s="195"/>
      <c r="B92" s="196"/>
      <c r="C92" s="196"/>
      <c r="D92" s="196" t="s">
        <v>469</v>
      </c>
      <c r="E92" s="196"/>
      <c r="F92" s="197">
        <v>2.95</v>
      </c>
      <c r="G92" s="198"/>
      <c r="H92" s="199"/>
    </row>
    <row r="93" spans="1:8" s="181" customFormat="1" ht="24" customHeight="1">
      <c r="A93" s="190">
        <v>9</v>
      </c>
      <c r="B93" s="191" t="s">
        <v>124</v>
      </c>
      <c r="C93" s="191" t="s">
        <v>143</v>
      </c>
      <c r="D93" s="191" t="s">
        <v>144</v>
      </c>
      <c r="E93" s="191" t="s">
        <v>122</v>
      </c>
      <c r="F93" s="192">
        <v>1.79</v>
      </c>
      <c r="G93" s="193"/>
      <c r="H93" s="194"/>
    </row>
    <row r="94" spans="1:8" s="181" customFormat="1" ht="13.5" customHeight="1">
      <c r="A94" s="195"/>
      <c r="B94" s="196"/>
      <c r="C94" s="196"/>
      <c r="D94" s="196" t="s">
        <v>470</v>
      </c>
      <c r="E94" s="196"/>
      <c r="F94" s="197">
        <v>1.7895</v>
      </c>
      <c r="G94" s="198"/>
      <c r="H94" s="199"/>
    </row>
    <row r="95" spans="1:8" s="181" customFormat="1" ht="13.5" customHeight="1">
      <c r="A95" s="190">
        <v>10</v>
      </c>
      <c r="B95" s="191" t="s">
        <v>112</v>
      </c>
      <c r="C95" s="191" t="s">
        <v>146</v>
      </c>
      <c r="D95" s="191" t="s">
        <v>147</v>
      </c>
      <c r="E95" s="191" t="s">
        <v>122</v>
      </c>
      <c r="F95" s="192">
        <v>72.178</v>
      </c>
      <c r="G95" s="193"/>
      <c r="H95" s="194"/>
    </row>
    <row r="96" spans="1:8" s="181" customFormat="1" ht="13.5" customHeight="1">
      <c r="A96" s="195"/>
      <c r="B96" s="196"/>
      <c r="C96" s="196"/>
      <c r="D96" s="196" t="s">
        <v>471</v>
      </c>
      <c r="E96" s="196"/>
      <c r="F96" s="197">
        <v>72.178</v>
      </c>
      <c r="G96" s="198"/>
      <c r="H96" s="199"/>
    </row>
    <row r="97" spans="1:8" s="181" customFormat="1" ht="21" customHeight="1">
      <c r="A97" s="186"/>
      <c r="B97" s="187"/>
      <c r="C97" s="187" t="s">
        <v>142</v>
      </c>
      <c r="D97" s="187" t="s">
        <v>148</v>
      </c>
      <c r="E97" s="187"/>
      <c r="F97" s="188"/>
      <c r="G97" s="189"/>
      <c r="H97" s="189"/>
    </row>
    <row r="98" spans="1:8" s="181" customFormat="1" ht="24" customHeight="1">
      <c r="A98" s="190">
        <v>11</v>
      </c>
      <c r="B98" s="191" t="s">
        <v>150</v>
      </c>
      <c r="C98" s="191" t="s">
        <v>151</v>
      </c>
      <c r="D98" s="191" t="s">
        <v>152</v>
      </c>
      <c r="E98" s="191" t="s">
        <v>122</v>
      </c>
      <c r="F98" s="192">
        <v>357.952</v>
      </c>
      <c r="G98" s="193"/>
      <c r="H98" s="194"/>
    </row>
    <row r="99" spans="1:8" s="181" customFormat="1" ht="13.5" customHeight="1">
      <c r="A99" s="200"/>
      <c r="B99" s="201"/>
      <c r="C99" s="201"/>
      <c r="D99" s="201" t="s">
        <v>472</v>
      </c>
      <c r="E99" s="201"/>
      <c r="F99" s="202">
        <v>138.852</v>
      </c>
      <c r="G99" s="203"/>
      <c r="H99" s="204"/>
    </row>
    <row r="100" spans="1:8" s="181" customFormat="1" ht="13.5" customHeight="1">
      <c r="A100" s="215"/>
      <c r="B100" s="216"/>
      <c r="C100" s="216"/>
      <c r="D100" s="216" t="s">
        <v>473</v>
      </c>
      <c r="E100" s="216"/>
      <c r="F100" s="217">
        <v>86.2</v>
      </c>
      <c r="G100" s="218"/>
      <c r="H100" s="219"/>
    </row>
    <row r="101" spans="1:8" s="181" customFormat="1" ht="13.5" customHeight="1">
      <c r="A101" s="215"/>
      <c r="B101" s="216"/>
      <c r="C101" s="216"/>
      <c r="D101" s="216" t="s">
        <v>474</v>
      </c>
      <c r="E101" s="216"/>
      <c r="F101" s="217">
        <v>65.9</v>
      </c>
      <c r="G101" s="218"/>
      <c r="H101" s="219"/>
    </row>
    <row r="102" spans="1:8" s="181" customFormat="1" ht="13.5" customHeight="1">
      <c r="A102" s="205"/>
      <c r="B102" s="206"/>
      <c r="C102" s="206"/>
      <c r="D102" s="206" t="s">
        <v>475</v>
      </c>
      <c r="E102" s="206"/>
      <c r="F102" s="207">
        <v>67</v>
      </c>
      <c r="G102" s="208"/>
      <c r="H102" s="209"/>
    </row>
    <row r="103" spans="1:8" s="181" customFormat="1" ht="13.5" customHeight="1">
      <c r="A103" s="210"/>
      <c r="B103" s="211"/>
      <c r="C103" s="211" t="s">
        <v>476</v>
      </c>
      <c r="D103" s="211" t="s">
        <v>402</v>
      </c>
      <c r="E103" s="211"/>
      <c r="F103" s="212">
        <v>357.952</v>
      </c>
      <c r="G103" s="213"/>
      <c r="H103" s="214"/>
    </row>
    <row r="104" spans="1:8" s="181" customFormat="1" ht="24" customHeight="1">
      <c r="A104" s="190">
        <v>12</v>
      </c>
      <c r="B104" s="191" t="s">
        <v>124</v>
      </c>
      <c r="C104" s="191" t="s">
        <v>154</v>
      </c>
      <c r="D104" s="191" t="s">
        <v>155</v>
      </c>
      <c r="E104" s="191" t="s">
        <v>122</v>
      </c>
      <c r="F104" s="192">
        <v>357.952</v>
      </c>
      <c r="G104" s="193"/>
      <c r="H104" s="194"/>
    </row>
    <row r="105" spans="1:8" s="181" customFormat="1" ht="13.5" customHeight="1">
      <c r="A105" s="195"/>
      <c r="B105" s="196"/>
      <c r="C105" s="196"/>
      <c r="D105" s="196" t="s">
        <v>476</v>
      </c>
      <c r="E105" s="196"/>
      <c r="F105" s="197">
        <v>357.952</v>
      </c>
      <c r="G105" s="198"/>
      <c r="H105" s="199"/>
    </row>
    <row r="106" spans="1:8" s="181" customFormat="1" ht="24" customHeight="1">
      <c r="A106" s="190">
        <v>13</v>
      </c>
      <c r="B106" s="191" t="s">
        <v>157</v>
      </c>
      <c r="C106" s="191" t="s">
        <v>158</v>
      </c>
      <c r="D106" s="191" t="s">
        <v>159</v>
      </c>
      <c r="E106" s="191" t="s">
        <v>115</v>
      </c>
      <c r="F106" s="192">
        <v>0.126</v>
      </c>
      <c r="G106" s="193"/>
      <c r="H106" s="194"/>
    </row>
    <row r="107" spans="1:8" s="181" customFormat="1" ht="13.5" customHeight="1">
      <c r="A107" s="195"/>
      <c r="B107" s="196"/>
      <c r="C107" s="196"/>
      <c r="D107" s="196" t="s">
        <v>477</v>
      </c>
      <c r="E107" s="196"/>
      <c r="F107" s="197">
        <v>0.12636</v>
      </c>
      <c r="G107" s="198"/>
      <c r="H107" s="199"/>
    </row>
    <row r="108" spans="1:8" s="181" customFormat="1" ht="24" customHeight="1">
      <c r="A108" s="190">
        <v>14</v>
      </c>
      <c r="B108" s="191" t="s">
        <v>157</v>
      </c>
      <c r="C108" s="191" t="s">
        <v>161</v>
      </c>
      <c r="D108" s="191" t="s">
        <v>162</v>
      </c>
      <c r="E108" s="191" t="s">
        <v>122</v>
      </c>
      <c r="F108" s="192">
        <v>31.959</v>
      </c>
      <c r="G108" s="193"/>
      <c r="H108" s="194"/>
    </row>
    <row r="109" spans="1:8" s="181" customFormat="1" ht="13.5" customHeight="1">
      <c r="A109" s="195"/>
      <c r="B109" s="196"/>
      <c r="C109" s="196"/>
      <c r="D109" s="196" t="s">
        <v>478</v>
      </c>
      <c r="E109" s="196"/>
      <c r="F109" s="197">
        <v>3.159</v>
      </c>
      <c r="G109" s="198"/>
      <c r="H109" s="199"/>
    </row>
    <row r="110" spans="1:8" s="181" customFormat="1" ht="13.5" customHeight="1">
      <c r="A110" s="210"/>
      <c r="B110" s="211"/>
      <c r="C110" s="211" t="s">
        <v>479</v>
      </c>
      <c r="D110" s="211" t="s">
        <v>402</v>
      </c>
      <c r="E110" s="211"/>
      <c r="F110" s="212">
        <v>3.159</v>
      </c>
      <c r="G110" s="213"/>
      <c r="H110" s="214"/>
    </row>
    <row r="111" spans="1:8" s="181" customFormat="1" ht="13.5" customHeight="1">
      <c r="A111" s="195"/>
      <c r="B111" s="196"/>
      <c r="C111" s="196"/>
      <c r="D111" s="196" t="s">
        <v>480</v>
      </c>
      <c r="E111" s="196"/>
      <c r="F111" s="197">
        <v>28.8</v>
      </c>
      <c r="G111" s="198"/>
      <c r="H111" s="199"/>
    </row>
    <row r="112" spans="1:8" s="181" customFormat="1" ht="13.5" customHeight="1">
      <c r="A112" s="220"/>
      <c r="B112" s="221"/>
      <c r="C112" s="221"/>
      <c r="D112" s="221" t="s">
        <v>481</v>
      </c>
      <c r="E112" s="221"/>
      <c r="F112" s="222">
        <v>31.959</v>
      </c>
      <c r="G112" s="223"/>
      <c r="H112" s="224"/>
    </row>
    <row r="113" spans="1:8" s="181" customFormat="1" ht="13.5" customHeight="1">
      <c r="A113" s="190">
        <v>15</v>
      </c>
      <c r="B113" s="191" t="s">
        <v>157</v>
      </c>
      <c r="C113" s="191" t="s">
        <v>164</v>
      </c>
      <c r="D113" s="191" t="s">
        <v>165</v>
      </c>
      <c r="E113" s="191" t="s">
        <v>122</v>
      </c>
      <c r="F113" s="192">
        <v>2.806</v>
      </c>
      <c r="G113" s="193"/>
      <c r="H113" s="194"/>
    </row>
    <row r="114" spans="1:8" s="181" customFormat="1" ht="13.5" customHeight="1">
      <c r="A114" s="195"/>
      <c r="B114" s="196"/>
      <c r="C114" s="196"/>
      <c r="D114" s="196" t="s">
        <v>482</v>
      </c>
      <c r="E114" s="196"/>
      <c r="F114" s="197">
        <v>2.8064</v>
      </c>
      <c r="G114" s="198"/>
      <c r="H114" s="199"/>
    </row>
    <row r="115" spans="1:8" s="181" customFormat="1" ht="13.5" customHeight="1">
      <c r="A115" s="210"/>
      <c r="B115" s="211"/>
      <c r="C115" s="211" t="s">
        <v>403</v>
      </c>
      <c r="D115" s="211" t="s">
        <v>402</v>
      </c>
      <c r="E115" s="211"/>
      <c r="F115" s="212">
        <v>2.8064</v>
      </c>
      <c r="G115" s="213"/>
      <c r="H115" s="214"/>
    </row>
    <row r="116" spans="1:8" s="181" customFormat="1" ht="13.5" customHeight="1">
      <c r="A116" s="190">
        <v>16</v>
      </c>
      <c r="B116" s="191" t="s">
        <v>157</v>
      </c>
      <c r="C116" s="191" t="s">
        <v>167</v>
      </c>
      <c r="D116" s="191" t="s">
        <v>168</v>
      </c>
      <c r="E116" s="191" t="s">
        <v>122</v>
      </c>
      <c r="F116" s="192">
        <v>1.6</v>
      </c>
      <c r="G116" s="193"/>
      <c r="H116" s="194"/>
    </row>
    <row r="117" spans="1:8" s="181" customFormat="1" ht="13.5" customHeight="1">
      <c r="A117" s="195"/>
      <c r="B117" s="196"/>
      <c r="C117" s="196"/>
      <c r="D117" s="196" t="s">
        <v>483</v>
      </c>
      <c r="E117" s="196"/>
      <c r="F117" s="197">
        <v>1.6</v>
      </c>
      <c r="G117" s="198"/>
      <c r="H117" s="199"/>
    </row>
    <row r="118" spans="1:8" s="181" customFormat="1" ht="24" customHeight="1">
      <c r="A118" s="190">
        <v>17</v>
      </c>
      <c r="B118" s="191" t="s">
        <v>157</v>
      </c>
      <c r="C118" s="191" t="s">
        <v>170</v>
      </c>
      <c r="D118" s="191" t="s">
        <v>171</v>
      </c>
      <c r="E118" s="191" t="s">
        <v>115</v>
      </c>
      <c r="F118" s="192">
        <v>0.76</v>
      </c>
      <c r="G118" s="193"/>
      <c r="H118" s="194"/>
    </row>
    <row r="119" spans="1:8" s="181" customFormat="1" ht="13.5" customHeight="1">
      <c r="A119" s="195"/>
      <c r="B119" s="196"/>
      <c r="C119" s="196"/>
      <c r="D119" s="196" t="s">
        <v>484</v>
      </c>
      <c r="E119" s="196"/>
      <c r="F119" s="197">
        <v>0.760031999999999</v>
      </c>
      <c r="G119" s="198"/>
      <c r="H119" s="199"/>
    </row>
    <row r="120" spans="1:8" s="181" customFormat="1" ht="24" customHeight="1">
      <c r="A120" s="190">
        <v>18</v>
      </c>
      <c r="B120" s="191" t="s">
        <v>157</v>
      </c>
      <c r="C120" s="191" t="s">
        <v>173</v>
      </c>
      <c r="D120" s="191" t="s">
        <v>174</v>
      </c>
      <c r="E120" s="191" t="s">
        <v>115</v>
      </c>
      <c r="F120" s="192">
        <v>0.196</v>
      </c>
      <c r="G120" s="193"/>
      <c r="H120" s="194"/>
    </row>
    <row r="121" spans="1:8" s="181" customFormat="1" ht="13.5" customHeight="1">
      <c r="A121" s="195"/>
      <c r="B121" s="196"/>
      <c r="C121" s="196"/>
      <c r="D121" s="196" t="s">
        <v>485</v>
      </c>
      <c r="E121" s="196"/>
      <c r="F121" s="197">
        <v>0.19584</v>
      </c>
      <c r="G121" s="198"/>
      <c r="H121" s="199"/>
    </row>
    <row r="122" spans="1:8" s="181" customFormat="1" ht="24" customHeight="1">
      <c r="A122" s="190">
        <v>19</v>
      </c>
      <c r="B122" s="191" t="s">
        <v>157</v>
      </c>
      <c r="C122" s="191" t="s">
        <v>176</v>
      </c>
      <c r="D122" s="191" t="s">
        <v>177</v>
      </c>
      <c r="E122" s="191" t="s">
        <v>134</v>
      </c>
      <c r="F122" s="192">
        <v>8</v>
      </c>
      <c r="G122" s="193"/>
      <c r="H122" s="194"/>
    </row>
    <row r="123" spans="1:8" s="181" customFormat="1" ht="13.5" customHeight="1">
      <c r="A123" s="195"/>
      <c r="B123" s="196"/>
      <c r="C123" s="196"/>
      <c r="D123" s="196" t="s">
        <v>406</v>
      </c>
      <c r="E123" s="196"/>
      <c r="F123" s="197">
        <v>8</v>
      </c>
      <c r="G123" s="198"/>
      <c r="H123" s="199"/>
    </row>
    <row r="124" spans="1:8" s="181" customFormat="1" ht="13.5" customHeight="1">
      <c r="A124" s="190">
        <v>20</v>
      </c>
      <c r="B124" s="191" t="s">
        <v>157</v>
      </c>
      <c r="C124" s="191" t="s">
        <v>179</v>
      </c>
      <c r="D124" s="191" t="s">
        <v>180</v>
      </c>
      <c r="E124" s="191" t="s">
        <v>181</v>
      </c>
      <c r="F124" s="192">
        <v>8.5</v>
      </c>
      <c r="G124" s="193"/>
      <c r="H124" s="194"/>
    </row>
    <row r="125" spans="1:8" s="181" customFormat="1" ht="13.5" customHeight="1">
      <c r="A125" s="195"/>
      <c r="B125" s="196"/>
      <c r="C125" s="196"/>
      <c r="D125" s="196" t="s">
        <v>486</v>
      </c>
      <c r="E125" s="196"/>
      <c r="F125" s="197">
        <v>8.5</v>
      </c>
      <c r="G125" s="198"/>
      <c r="H125" s="199"/>
    </row>
    <row r="126" spans="1:8" s="181" customFormat="1" ht="24" customHeight="1">
      <c r="A126" s="190">
        <v>21</v>
      </c>
      <c r="B126" s="191" t="s">
        <v>157</v>
      </c>
      <c r="C126" s="191" t="s">
        <v>183</v>
      </c>
      <c r="D126" s="191" t="s">
        <v>184</v>
      </c>
      <c r="E126" s="191" t="s">
        <v>181</v>
      </c>
      <c r="F126" s="192">
        <v>10</v>
      </c>
      <c r="G126" s="193"/>
      <c r="H126" s="194"/>
    </row>
    <row r="127" spans="1:8" s="181" customFormat="1" ht="13.5" customHeight="1">
      <c r="A127" s="195"/>
      <c r="B127" s="196"/>
      <c r="C127" s="196"/>
      <c r="D127" s="196" t="s">
        <v>487</v>
      </c>
      <c r="E127" s="196"/>
      <c r="F127" s="197">
        <v>10</v>
      </c>
      <c r="G127" s="198"/>
      <c r="H127" s="199"/>
    </row>
    <row r="128" spans="1:8" s="181" customFormat="1" ht="24" customHeight="1">
      <c r="A128" s="190">
        <v>22</v>
      </c>
      <c r="B128" s="191" t="s">
        <v>157</v>
      </c>
      <c r="C128" s="191" t="s">
        <v>186</v>
      </c>
      <c r="D128" s="191" t="s">
        <v>187</v>
      </c>
      <c r="E128" s="191" t="s">
        <v>122</v>
      </c>
      <c r="F128" s="192">
        <v>1178.932</v>
      </c>
      <c r="G128" s="193"/>
      <c r="H128" s="194"/>
    </row>
    <row r="129" spans="1:8" s="181" customFormat="1" ht="13.5" customHeight="1">
      <c r="A129" s="195"/>
      <c r="B129" s="196"/>
      <c r="C129" s="196"/>
      <c r="D129" s="196" t="s">
        <v>468</v>
      </c>
      <c r="E129" s="196"/>
      <c r="F129" s="197">
        <v>1178.932115</v>
      </c>
      <c r="G129" s="198"/>
      <c r="H129" s="199"/>
    </row>
    <row r="130" spans="1:8" s="181" customFormat="1" ht="21" customHeight="1">
      <c r="A130" s="186"/>
      <c r="B130" s="187"/>
      <c r="C130" s="187" t="s">
        <v>188</v>
      </c>
      <c r="D130" s="187" t="s">
        <v>189</v>
      </c>
      <c r="E130" s="187"/>
      <c r="F130" s="188"/>
      <c r="G130" s="189"/>
      <c r="H130" s="189"/>
    </row>
    <row r="131" spans="1:8" s="181" customFormat="1" ht="13.5" customHeight="1">
      <c r="A131" s="225">
        <v>23</v>
      </c>
      <c r="B131" s="226" t="s">
        <v>157</v>
      </c>
      <c r="C131" s="226" t="s">
        <v>191</v>
      </c>
      <c r="D131" s="226" t="s">
        <v>192</v>
      </c>
      <c r="E131" s="226" t="s">
        <v>119</v>
      </c>
      <c r="F131" s="227">
        <v>8.846</v>
      </c>
      <c r="G131" s="228"/>
      <c r="H131" s="229"/>
    </row>
    <row r="132" spans="1:8" s="181" customFormat="1" ht="24" customHeight="1">
      <c r="A132" s="230">
        <v>24</v>
      </c>
      <c r="B132" s="231" t="s">
        <v>157</v>
      </c>
      <c r="C132" s="231" t="s">
        <v>194</v>
      </c>
      <c r="D132" s="231" t="s">
        <v>195</v>
      </c>
      <c r="E132" s="231" t="s">
        <v>119</v>
      </c>
      <c r="F132" s="232">
        <v>8.846</v>
      </c>
      <c r="G132" s="233"/>
      <c r="H132" s="234"/>
    </row>
    <row r="133" spans="1:8" s="181" customFormat="1" ht="13.5" customHeight="1">
      <c r="A133" s="230">
        <v>25</v>
      </c>
      <c r="B133" s="231" t="s">
        <v>157</v>
      </c>
      <c r="C133" s="231" t="s">
        <v>197</v>
      </c>
      <c r="D133" s="231" t="s">
        <v>198</v>
      </c>
      <c r="E133" s="231" t="s">
        <v>119</v>
      </c>
      <c r="F133" s="232">
        <v>8.846</v>
      </c>
      <c r="G133" s="233"/>
      <c r="H133" s="234"/>
    </row>
    <row r="134" spans="1:8" s="181" customFormat="1" ht="24" customHeight="1">
      <c r="A134" s="230">
        <v>26</v>
      </c>
      <c r="B134" s="231" t="s">
        <v>157</v>
      </c>
      <c r="C134" s="231" t="s">
        <v>200</v>
      </c>
      <c r="D134" s="231" t="s">
        <v>201</v>
      </c>
      <c r="E134" s="231" t="s">
        <v>119</v>
      </c>
      <c r="F134" s="232">
        <v>8.846</v>
      </c>
      <c r="G134" s="233"/>
      <c r="H134" s="234"/>
    </row>
    <row r="135" spans="1:8" s="181" customFormat="1" ht="24" customHeight="1">
      <c r="A135" s="230">
        <v>27</v>
      </c>
      <c r="B135" s="231" t="s">
        <v>157</v>
      </c>
      <c r="C135" s="231" t="s">
        <v>203</v>
      </c>
      <c r="D135" s="231" t="s">
        <v>204</v>
      </c>
      <c r="E135" s="231" t="s">
        <v>119</v>
      </c>
      <c r="F135" s="232">
        <v>8.846</v>
      </c>
      <c r="G135" s="233"/>
      <c r="H135" s="234"/>
    </row>
    <row r="136" spans="1:8" s="181" customFormat="1" ht="24" customHeight="1">
      <c r="A136" s="230">
        <v>28</v>
      </c>
      <c r="B136" s="231" t="s">
        <v>157</v>
      </c>
      <c r="C136" s="231" t="s">
        <v>206</v>
      </c>
      <c r="D136" s="231" t="s">
        <v>207</v>
      </c>
      <c r="E136" s="231" t="s">
        <v>119</v>
      </c>
      <c r="F136" s="232">
        <v>8.846</v>
      </c>
      <c r="G136" s="233"/>
      <c r="H136" s="234"/>
    </row>
    <row r="137" spans="1:8" s="181" customFormat="1" ht="24" customHeight="1">
      <c r="A137" s="230">
        <v>29</v>
      </c>
      <c r="B137" s="231" t="s">
        <v>157</v>
      </c>
      <c r="C137" s="231" t="s">
        <v>209</v>
      </c>
      <c r="D137" s="231" t="s">
        <v>210</v>
      </c>
      <c r="E137" s="231" t="s">
        <v>119</v>
      </c>
      <c r="F137" s="232">
        <v>8.846</v>
      </c>
      <c r="G137" s="233"/>
      <c r="H137" s="234"/>
    </row>
    <row r="138" spans="1:8" s="181" customFormat="1" ht="13.5" customHeight="1">
      <c r="A138" s="235">
        <v>30</v>
      </c>
      <c r="B138" s="236" t="s">
        <v>124</v>
      </c>
      <c r="C138" s="236" t="s">
        <v>212</v>
      </c>
      <c r="D138" s="236" t="s">
        <v>213</v>
      </c>
      <c r="E138" s="236" t="s">
        <v>119</v>
      </c>
      <c r="F138" s="237">
        <v>8.86</v>
      </c>
      <c r="G138" s="238"/>
      <c r="H138" s="239"/>
    </row>
    <row r="139" spans="1:8" s="181" customFormat="1" ht="21" customHeight="1">
      <c r="A139" s="186"/>
      <c r="B139" s="187"/>
      <c r="C139" s="187" t="s">
        <v>52</v>
      </c>
      <c r="D139" s="187" t="s">
        <v>52</v>
      </c>
      <c r="E139" s="187"/>
      <c r="F139" s="188"/>
      <c r="G139" s="189"/>
      <c r="H139" s="189"/>
    </row>
    <row r="140" spans="1:8" s="181" customFormat="1" ht="21" customHeight="1">
      <c r="A140" s="186"/>
      <c r="B140" s="187"/>
      <c r="C140" s="187" t="s">
        <v>214</v>
      </c>
      <c r="D140" s="187" t="s">
        <v>215</v>
      </c>
      <c r="E140" s="187"/>
      <c r="F140" s="188"/>
      <c r="G140" s="189"/>
      <c r="H140" s="189"/>
    </row>
    <row r="141" spans="1:8" s="181" customFormat="1" ht="24" customHeight="1">
      <c r="A141" s="190">
        <v>31</v>
      </c>
      <c r="B141" s="191" t="s">
        <v>488</v>
      </c>
      <c r="C141" s="191" t="s">
        <v>218</v>
      </c>
      <c r="D141" s="191" t="s">
        <v>219</v>
      </c>
      <c r="E141" s="191" t="s">
        <v>220</v>
      </c>
      <c r="F141" s="192">
        <v>1</v>
      </c>
      <c r="G141" s="193"/>
      <c r="H141" s="194"/>
    </row>
    <row r="142" spans="1:8" s="181" customFormat="1" ht="21" customHeight="1">
      <c r="A142" s="186"/>
      <c r="B142" s="187"/>
      <c r="C142" s="187" t="s">
        <v>221</v>
      </c>
      <c r="D142" s="187" t="s">
        <v>222</v>
      </c>
      <c r="E142" s="187"/>
      <c r="F142" s="188"/>
      <c r="G142" s="189"/>
      <c r="H142" s="189"/>
    </row>
    <row r="143" spans="1:8" s="181" customFormat="1" ht="24" customHeight="1">
      <c r="A143" s="225">
        <v>32</v>
      </c>
      <c r="B143" s="226" t="s">
        <v>488</v>
      </c>
      <c r="C143" s="226" t="s">
        <v>224</v>
      </c>
      <c r="D143" s="226" t="s">
        <v>225</v>
      </c>
      <c r="E143" s="226" t="s">
        <v>220</v>
      </c>
      <c r="F143" s="227">
        <v>1</v>
      </c>
      <c r="G143" s="228"/>
      <c r="H143" s="229"/>
    </row>
    <row r="144" spans="1:8" s="181" customFormat="1" ht="24" customHeight="1">
      <c r="A144" s="235">
        <v>33</v>
      </c>
      <c r="B144" s="236" t="s">
        <v>488</v>
      </c>
      <c r="C144" s="236" t="s">
        <v>227</v>
      </c>
      <c r="D144" s="236" t="s">
        <v>228</v>
      </c>
      <c r="E144" s="236" t="s">
        <v>220</v>
      </c>
      <c r="F144" s="237">
        <v>1</v>
      </c>
      <c r="G144" s="238"/>
      <c r="H144" s="239"/>
    </row>
    <row r="145" spans="1:8" s="181" customFormat="1" ht="21" customHeight="1">
      <c r="A145" s="186"/>
      <c r="B145" s="187"/>
      <c r="C145" s="187" t="s">
        <v>229</v>
      </c>
      <c r="D145" s="187" t="s">
        <v>230</v>
      </c>
      <c r="E145" s="187"/>
      <c r="F145" s="188"/>
      <c r="G145" s="189"/>
      <c r="H145" s="189"/>
    </row>
    <row r="146" spans="1:8" s="181" customFormat="1" ht="24" customHeight="1">
      <c r="A146" s="190">
        <v>34</v>
      </c>
      <c r="B146" s="191" t="s">
        <v>229</v>
      </c>
      <c r="C146" s="191" t="s">
        <v>232</v>
      </c>
      <c r="D146" s="191" t="s">
        <v>233</v>
      </c>
      <c r="E146" s="191" t="s">
        <v>134</v>
      </c>
      <c r="F146" s="192">
        <v>1</v>
      </c>
      <c r="G146" s="193"/>
      <c r="H146" s="194"/>
    </row>
    <row r="147" spans="1:8" s="181" customFormat="1" ht="34.5" customHeight="1">
      <c r="A147" s="240">
        <v>35</v>
      </c>
      <c r="B147" s="241"/>
      <c r="C147" s="241" t="s">
        <v>237</v>
      </c>
      <c r="D147" s="241" t="s">
        <v>238</v>
      </c>
      <c r="E147" s="241" t="s">
        <v>134</v>
      </c>
      <c r="F147" s="242">
        <v>1</v>
      </c>
      <c r="G147" s="243"/>
      <c r="H147" s="244"/>
    </row>
    <row r="148" spans="1:8" s="181" customFormat="1" ht="24" customHeight="1">
      <c r="A148" s="190">
        <v>36</v>
      </c>
      <c r="B148" s="191" t="s">
        <v>229</v>
      </c>
      <c r="C148" s="191" t="s">
        <v>240</v>
      </c>
      <c r="D148" s="191" t="s">
        <v>241</v>
      </c>
      <c r="E148" s="191" t="s">
        <v>122</v>
      </c>
      <c r="F148" s="192">
        <v>69.254</v>
      </c>
      <c r="G148" s="193"/>
      <c r="H148" s="194"/>
    </row>
    <row r="149" spans="1:8" s="181" customFormat="1" ht="13.5" customHeight="1">
      <c r="A149" s="200"/>
      <c r="B149" s="201"/>
      <c r="C149" s="201"/>
      <c r="D149" s="201" t="s">
        <v>489</v>
      </c>
      <c r="E149" s="201"/>
      <c r="F149" s="202">
        <v>6.8352</v>
      </c>
      <c r="G149" s="203"/>
      <c r="H149" s="204"/>
    </row>
    <row r="150" spans="1:8" s="181" customFormat="1" ht="13.5" customHeight="1">
      <c r="A150" s="215"/>
      <c r="B150" s="216"/>
      <c r="C150" s="216"/>
      <c r="D150" s="216" t="s">
        <v>490</v>
      </c>
      <c r="E150" s="216"/>
      <c r="F150" s="217">
        <v>12.9272</v>
      </c>
      <c r="G150" s="218"/>
      <c r="H150" s="219"/>
    </row>
    <row r="151" spans="1:8" s="181" customFormat="1" ht="13.5" customHeight="1">
      <c r="A151" s="215"/>
      <c r="B151" s="216"/>
      <c r="C151" s="216"/>
      <c r="D151" s="216" t="s">
        <v>491</v>
      </c>
      <c r="E151" s="216"/>
      <c r="F151" s="217">
        <v>12.9272</v>
      </c>
      <c r="G151" s="218"/>
      <c r="H151" s="219"/>
    </row>
    <row r="152" spans="1:8" s="181" customFormat="1" ht="13.5" customHeight="1">
      <c r="A152" s="215"/>
      <c r="B152" s="216"/>
      <c r="C152" s="216"/>
      <c r="D152" s="216" t="s">
        <v>492</v>
      </c>
      <c r="E152" s="216"/>
      <c r="F152" s="217">
        <v>6.942</v>
      </c>
      <c r="G152" s="218"/>
      <c r="H152" s="219"/>
    </row>
    <row r="153" spans="1:8" s="181" customFormat="1" ht="13.5" customHeight="1">
      <c r="A153" s="215"/>
      <c r="B153" s="216"/>
      <c r="C153" s="216"/>
      <c r="D153" s="216" t="s">
        <v>493</v>
      </c>
      <c r="E153" s="216"/>
      <c r="F153" s="217">
        <v>6.942</v>
      </c>
      <c r="G153" s="218"/>
      <c r="H153" s="219"/>
    </row>
    <row r="154" spans="1:8" s="181" customFormat="1" ht="13.5" customHeight="1">
      <c r="A154" s="205"/>
      <c r="B154" s="206"/>
      <c r="C154" s="206"/>
      <c r="D154" s="206" t="s">
        <v>494</v>
      </c>
      <c r="E154" s="206"/>
      <c r="F154" s="207">
        <v>22.68</v>
      </c>
      <c r="G154" s="208"/>
      <c r="H154" s="209"/>
    </row>
    <row r="155" spans="1:8" s="181" customFormat="1" ht="13.5" customHeight="1">
      <c r="A155" s="210"/>
      <c r="B155" s="211"/>
      <c r="C155" s="211"/>
      <c r="D155" s="211" t="s">
        <v>402</v>
      </c>
      <c r="E155" s="211"/>
      <c r="F155" s="212">
        <v>69.2536</v>
      </c>
      <c r="G155" s="213"/>
      <c r="H155" s="214"/>
    </row>
    <row r="156" spans="1:8" s="181" customFormat="1" ht="45" customHeight="1">
      <c r="A156" s="245">
        <v>37</v>
      </c>
      <c r="B156" s="246"/>
      <c r="C156" s="246" t="s">
        <v>243</v>
      </c>
      <c r="D156" s="246" t="s">
        <v>244</v>
      </c>
      <c r="E156" s="246" t="s">
        <v>134</v>
      </c>
      <c r="F156" s="247">
        <v>1</v>
      </c>
      <c r="G156" s="248"/>
      <c r="H156" s="249"/>
    </row>
    <row r="157" spans="1:8" s="181" customFormat="1" ht="24" customHeight="1">
      <c r="A157" s="250">
        <v>38</v>
      </c>
      <c r="B157" s="251"/>
      <c r="C157" s="251" t="s">
        <v>246</v>
      </c>
      <c r="D157" s="251" t="s">
        <v>247</v>
      </c>
      <c r="E157" s="251" t="s">
        <v>134</v>
      </c>
      <c r="F157" s="252">
        <v>1</v>
      </c>
      <c r="G157" s="253"/>
      <c r="H157" s="254"/>
    </row>
    <row r="158" spans="1:8" s="181" customFormat="1" ht="24" customHeight="1">
      <c r="A158" s="250">
        <v>39</v>
      </c>
      <c r="B158" s="251"/>
      <c r="C158" s="251" t="s">
        <v>249</v>
      </c>
      <c r="D158" s="251" t="s">
        <v>250</v>
      </c>
      <c r="E158" s="251" t="s">
        <v>134</v>
      </c>
      <c r="F158" s="252">
        <v>1</v>
      </c>
      <c r="G158" s="253"/>
      <c r="H158" s="254"/>
    </row>
    <row r="159" spans="1:8" s="181" customFormat="1" ht="24" customHeight="1">
      <c r="A159" s="250">
        <v>40</v>
      </c>
      <c r="B159" s="251"/>
      <c r="C159" s="251" t="s">
        <v>252</v>
      </c>
      <c r="D159" s="251" t="s">
        <v>253</v>
      </c>
      <c r="E159" s="251" t="s">
        <v>134</v>
      </c>
      <c r="F159" s="252">
        <v>2</v>
      </c>
      <c r="G159" s="253"/>
      <c r="H159" s="254"/>
    </row>
    <row r="160" spans="1:8" s="181" customFormat="1" ht="24" customHeight="1">
      <c r="A160" s="250">
        <v>41</v>
      </c>
      <c r="B160" s="251"/>
      <c r="C160" s="251" t="s">
        <v>255</v>
      </c>
      <c r="D160" s="251" t="s">
        <v>256</v>
      </c>
      <c r="E160" s="251" t="s">
        <v>134</v>
      </c>
      <c r="F160" s="252">
        <v>2</v>
      </c>
      <c r="G160" s="253"/>
      <c r="H160" s="254"/>
    </row>
    <row r="161" spans="1:8" s="181" customFormat="1" ht="24" customHeight="1">
      <c r="A161" s="255">
        <v>42</v>
      </c>
      <c r="B161" s="256"/>
      <c r="C161" s="256" t="s">
        <v>258</v>
      </c>
      <c r="D161" s="256" t="s">
        <v>259</v>
      </c>
      <c r="E161" s="256" t="s">
        <v>260</v>
      </c>
      <c r="F161" s="257">
        <v>6</v>
      </c>
      <c r="G161" s="258"/>
      <c r="H161" s="259"/>
    </row>
    <row r="162" spans="1:8" s="181" customFormat="1" ht="24" customHeight="1">
      <c r="A162" s="225">
        <v>43</v>
      </c>
      <c r="B162" s="226" t="s">
        <v>229</v>
      </c>
      <c r="C162" s="226" t="s">
        <v>262</v>
      </c>
      <c r="D162" s="226" t="s">
        <v>263</v>
      </c>
      <c r="E162" s="226" t="s">
        <v>134</v>
      </c>
      <c r="F162" s="227">
        <v>1</v>
      </c>
      <c r="G162" s="228"/>
      <c r="H162" s="229"/>
    </row>
    <row r="163" spans="1:8" s="181" customFormat="1" ht="13.5" customHeight="1">
      <c r="A163" s="235">
        <v>44</v>
      </c>
      <c r="B163" s="236" t="s">
        <v>229</v>
      </c>
      <c r="C163" s="236" t="s">
        <v>265</v>
      </c>
      <c r="D163" s="236" t="s">
        <v>266</v>
      </c>
      <c r="E163" s="236" t="s">
        <v>134</v>
      </c>
      <c r="F163" s="237">
        <v>1</v>
      </c>
      <c r="G163" s="238"/>
      <c r="H163" s="239"/>
    </row>
    <row r="164" spans="1:8" s="181" customFormat="1" ht="13.5" customHeight="1">
      <c r="A164" s="195"/>
      <c r="B164" s="196"/>
      <c r="C164" s="196"/>
      <c r="D164" s="196" t="s">
        <v>495</v>
      </c>
      <c r="E164" s="196"/>
      <c r="F164" s="197">
        <v>1</v>
      </c>
      <c r="G164" s="198"/>
      <c r="H164" s="199"/>
    </row>
    <row r="165" spans="1:8" s="181" customFormat="1" ht="24" customHeight="1">
      <c r="A165" s="190">
        <v>45</v>
      </c>
      <c r="B165" s="191" t="s">
        <v>229</v>
      </c>
      <c r="C165" s="191" t="s">
        <v>268</v>
      </c>
      <c r="D165" s="191" t="s">
        <v>269</v>
      </c>
      <c r="E165" s="191" t="s">
        <v>48</v>
      </c>
      <c r="F165" s="192"/>
      <c r="G165" s="193"/>
      <c r="H165" s="194"/>
    </row>
    <row r="166" spans="1:8" s="181" customFormat="1" ht="21" customHeight="1">
      <c r="A166" s="186"/>
      <c r="B166" s="187"/>
      <c r="C166" s="187" t="s">
        <v>270</v>
      </c>
      <c r="D166" s="187" t="s">
        <v>271</v>
      </c>
      <c r="E166" s="187"/>
      <c r="F166" s="188"/>
      <c r="G166" s="189"/>
      <c r="H166" s="189"/>
    </row>
    <row r="167" spans="1:8" s="181" customFormat="1" ht="24" customHeight="1">
      <c r="A167" s="225">
        <v>46</v>
      </c>
      <c r="B167" s="226" t="s">
        <v>270</v>
      </c>
      <c r="C167" s="226" t="s">
        <v>273</v>
      </c>
      <c r="D167" s="226" t="s">
        <v>274</v>
      </c>
      <c r="E167" s="226" t="s">
        <v>220</v>
      </c>
      <c r="F167" s="227">
        <v>1</v>
      </c>
      <c r="G167" s="228"/>
      <c r="H167" s="229"/>
    </row>
    <row r="168" spans="1:8" s="181" customFormat="1" ht="24" customHeight="1">
      <c r="A168" s="235">
        <v>47</v>
      </c>
      <c r="B168" s="236" t="s">
        <v>270</v>
      </c>
      <c r="C168" s="236" t="s">
        <v>276</v>
      </c>
      <c r="D168" s="236" t="s">
        <v>277</v>
      </c>
      <c r="E168" s="236" t="s">
        <v>48</v>
      </c>
      <c r="F168" s="237"/>
      <c r="G168" s="238"/>
      <c r="H168" s="239"/>
    </row>
    <row r="169" spans="1:8" s="181" customFormat="1" ht="21" customHeight="1">
      <c r="A169" s="186"/>
      <c r="B169" s="187"/>
      <c r="C169" s="187" t="s">
        <v>278</v>
      </c>
      <c r="D169" s="187" t="s">
        <v>279</v>
      </c>
      <c r="E169" s="187"/>
      <c r="F169" s="188"/>
      <c r="G169" s="189"/>
      <c r="H169" s="189"/>
    </row>
    <row r="170" spans="1:8" s="181" customFormat="1" ht="24" customHeight="1">
      <c r="A170" s="190">
        <v>48</v>
      </c>
      <c r="B170" s="191" t="s">
        <v>278</v>
      </c>
      <c r="C170" s="191" t="s">
        <v>281</v>
      </c>
      <c r="D170" s="191" t="s">
        <v>282</v>
      </c>
      <c r="E170" s="191" t="s">
        <v>181</v>
      </c>
      <c r="F170" s="192">
        <v>17.27</v>
      </c>
      <c r="G170" s="193"/>
      <c r="H170" s="194"/>
    </row>
    <row r="171" spans="1:8" s="181" customFormat="1" ht="13.5" customHeight="1">
      <c r="A171" s="200"/>
      <c r="B171" s="201"/>
      <c r="C171" s="201"/>
      <c r="D171" s="201" t="s">
        <v>496</v>
      </c>
      <c r="E171" s="201"/>
      <c r="F171" s="202">
        <v>3.03</v>
      </c>
      <c r="G171" s="203"/>
      <c r="H171" s="204"/>
    </row>
    <row r="172" spans="1:8" s="181" customFormat="1" ht="34.5" customHeight="1">
      <c r="A172" s="205"/>
      <c r="B172" s="206"/>
      <c r="C172" s="206"/>
      <c r="D172" s="206" t="s">
        <v>497</v>
      </c>
      <c r="E172" s="206"/>
      <c r="F172" s="207">
        <v>14.24</v>
      </c>
      <c r="G172" s="208"/>
      <c r="H172" s="209"/>
    </row>
    <row r="173" spans="1:8" s="181" customFormat="1" ht="13.5" customHeight="1">
      <c r="A173" s="210"/>
      <c r="B173" s="211"/>
      <c r="C173" s="211" t="s">
        <v>498</v>
      </c>
      <c r="D173" s="211" t="s">
        <v>402</v>
      </c>
      <c r="E173" s="211"/>
      <c r="F173" s="212">
        <v>17.27</v>
      </c>
      <c r="G173" s="213"/>
      <c r="H173" s="214"/>
    </row>
    <row r="174" spans="1:8" s="181" customFormat="1" ht="13.5" customHeight="1">
      <c r="A174" s="240">
        <v>49</v>
      </c>
      <c r="B174" s="241"/>
      <c r="C174" s="241" t="s">
        <v>284</v>
      </c>
      <c r="D174" s="241" t="s">
        <v>285</v>
      </c>
      <c r="E174" s="241" t="s">
        <v>122</v>
      </c>
      <c r="F174" s="242">
        <v>1.796</v>
      </c>
      <c r="G174" s="243"/>
      <c r="H174" s="244"/>
    </row>
    <row r="175" spans="1:8" s="181" customFormat="1" ht="13.5" customHeight="1">
      <c r="A175" s="195"/>
      <c r="B175" s="196"/>
      <c r="C175" s="196"/>
      <c r="D175" s="196" t="s">
        <v>499</v>
      </c>
      <c r="E175" s="196"/>
      <c r="F175" s="197">
        <v>1.79608</v>
      </c>
      <c r="G175" s="198"/>
      <c r="H175" s="199"/>
    </row>
    <row r="176" spans="1:8" s="181" customFormat="1" ht="24" customHeight="1">
      <c r="A176" s="190">
        <v>50</v>
      </c>
      <c r="B176" s="191" t="s">
        <v>278</v>
      </c>
      <c r="C176" s="191" t="s">
        <v>287</v>
      </c>
      <c r="D176" s="191" t="s">
        <v>288</v>
      </c>
      <c r="E176" s="191" t="s">
        <v>122</v>
      </c>
      <c r="F176" s="192">
        <v>30.329</v>
      </c>
      <c r="G176" s="193"/>
      <c r="H176" s="194"/>
    </row>
    <row r="177" spans="1:8" s="181" customFormat="1" ht="13.5" customHeight="1">
      <c r="A177" s="200"/>
      <c r="B177" s="201"/>
      <c r="C177" s="201"/>
      <c r="D177" s="201" t="s">
        <v>500</v>
      </c>
      <c r="E177" s="201"/>
      <c r="F177" s="202">
        <v>0.729</v>
      </c>
      <c r="G177" s="203"/>
      <c r="H177" s="204"/>
    </row>
    <row r="178" spans="1:8" s="181" customFormat="1" ht="13.5" customHeight="1">
      <c r="A178" s="215"/>
      <c r="B178" s="216"/>
      <c r="C178" s="216"/>
      <c r="D178" s="216" t="s">
        <v>480</v>
      </c>
      <c r="E178" s="216"/>
      <c r="F178" s="217">
        <v>28.8</v>
      </c>
      <c r="G178" s="218"/>
      <c r="H178" s="219"/>
    </row>
    <row r="179" spans="1:8" s="181" customFormat="1" ht="13.5" customHeight="1">
      <c r="A179" s="205"/>
      <c r="B179" s="206"/>
      <c r="C179" s="206"/>
      <c r="D179" s="206" t="s">
        <v>501</v>
      </c>
      <c r="E179" s="206"/>
      <c r="F179" s="207">
        <v>0.8</v>
      </c>
      <c r="G179" s="208"/>
      <c r="H179" s="209"/>
    </row>
    <row r="180" spans="1:8" s="181" customFormat="1" ht="13.5" customHeight="1">
      <c r="A180" s="210"/>
      <c r="B180" s="211"/>
      <c r="C180" s="211" t="s">
        <v>502</v>
      </c>
      <c r="D180" s="211" t="s">
        <v>402</v>
      </c>
      <c r="E180" s="211"/>
      <c r="F180" s="212">
        <v>30.329</v>
      </c>
      <c r="G180" s="213"/>
      <c r="H180" s="214"/>
    </row>
    <row r="181" spans="1:8" s="181" customFormat="1" ht="24" customHeight="1">
      <c r="A181" s="240">
        <v>51</v>
      </c>
      <c r="B181" s="241"/>
      <c r="C181" s="241" t="s">
        <v>290</v>
      </c>
      <c r="D181" s="241" t="s">
        <v>291</v>
      </c>
      <c r="E181" s="241" t="s">
        <v>122</v>
      </c>
      <c r="F181" s="242">
        <v>31.542</v>
      </c>
      <c r="G181" s="243"/>
      <c r="H181" s="244"/>
    </row>
    <row r="182" spans="1:8" s="181" customFormat="1" ht="13.5" customHeight="1">
      <c r="A182" s="195"/>
      <c r="B182" s="196"/>
      <c r="C182" s="196"/>
      <c r="D182" s="196" t="s">
        <v>503</v>
      </c>
      <c r="E182" s="196"/>
      <c r="F182" s="197">
        <v>31.54216</v>
      </c>
      <c r="G182" s="198"/>
      <c r="H182" s="199"/>
    </row>
    <row r="183" spans="1:8" s="181" customFormat="1" ht="13.5" customHeight="1">
      <c r="A183" s="190">
        <v>52</v>
      </c>
      <c r="B183" s="191" t="s">
        <v>278</v>
      </c>
      <c r="C183" s="191" t="s">
        <v>293</v>
      </c>
      <c r="D183" s="191" t="s">
        <v>294</v>
      </c>
      <c r="E183" s="191" t="s">
        <v>122</v>
      </c>
      <c r="F183" s="192">
        <v>30.329</v>
      </c>
      <c r="G183" s="193"/>
      <c r="H183" s="194"/>
    </row>
    <row r="184" spans="1:8" s="181" customFormat="1" ht="13.5" customHeight="1">
      <c r="A184" s="195"/>
      <c r="B184" s="196"/>
      <c r="C184" s="196"/>
      <c r="D184" s="196" t="s">
        <v>502</v>
      </c>
      <c r="E184" s="196"/>
      <c r="F184" s="197">
        <v>30.329</v>
      </c>
      <c r="G184" s="198"/>
      <c r="H184" s="199"/>
    </row>
    <row r="185" spans="1:8" s="181" customFormat="1" ht="13.5" customHeight="1">
      <c r="A185" s="190">
        <v>53</v>
      </c>
      <c r="B185" s="191" t="s">
        <v>278</v>
      </c>
      <c r="C185" s="191" t="s">
        <v>296</v>
      </c>
      <c r="D185" s="191" t="s">
        <v>297</v>
      </c>
      <c r="E185" s="191" t="s">
        <v>122</v>
      </c>
      <c r="F185" s="192">
        <v>30.329</v>
      </c>
      <c r="G185" s="193"/>
      <c r="H185" s="194"/>
    </row>
    <row r="186" spans="1:8" s="181" customFormat="1" ht="13.5" customHeight="1">
      <c r="A186" s="195"/>
      <c r="B186" s="196"/>
      <c r="C186" s="196"/>
      <c r="D186" s="196" t="s">
        <v>502</v>
      </c>
      <c r="E186" s="196"/>
      <c r="F186" s="197">
        <v>30.329</v>
      </c>
      <c r="G186" s="198"/>
      <c r="H186" s="199"/>
    </row>
    <row r="187" spans="1:8" s="181" customFormat="1" ht="24" customHeight="1">
      <c r="A187" s="190">
        <v>54</v>
      </c>
      <c r="B187" s="191" t="s">
        <v>278</v>
      </c>
      <c r="C187" s="191" t="s">
        <v>299</v>
      </c>
      <c r="D187" s="191" t="s">
        <v>300</v>
      </c>
      <c r="E187" s="191" t="s">
        <v>122</v>
      </c>
      <c r="F187" s="192">
        <v>30.329</v>
      </c>
      <c r="G187" s="193"/>
      <c r="H187" s="194"/>
    </row>
    <row r="188" spans="1:8" s="181" customFormat="1" ht="13.5" customHeight="1">
      <c r="A188" s="195"/>
      <c r="B188" s="196"/>
      <c r="C188" s="196"/>
      <c r="D188" s="196" t="s">
        <v>502</v>
      </c>
      <c r="E188" s="196"/>
      <c r="F188" s="197">
        <v>30.329</v>
      </c>
      <c r="G188" s="198"/>
      <c r="H188" s="199"/>
    </row>
    <row r="189" spans="1:8" s="181" customFormat="1" ht="13.5" customHeight="1">
      <c r="A189" s="190">
        <v>55</v>
      </c>
      <c r="B189" s="191" t="s">
        <v>302</v>
      </c>
      <c r="C189" s="191" t="s">
        <v>303</v>
      </c>
      <c r="D189" s="191" t="s">
        <v>304</v>
      </c>
      <c r="E189" s="191" t="s">
        <v>122</v>
      </c>
      <c r="F189" s="192">
        <v>72.178</v>
      </c>
      <c r="G189" s="193"/>
      <c r="H189" s="194"/>
    </row>
    <row r="190" spans="1:8" s="181" customFormat="1" ht="13.5" customHeight="1">
      <c r="A190" s="195"/>
      <c r="B190" s="196"/>
      <c r="C190" s="196"/>
      <c r="D190" s="196" t="s">
        <v>504</v>
      </c>
      <c r="E190" s="196"/>
      <c r="F190" s="197">
        <v>41.8</v>
      </c>
      <c r="G190" s="198"/>
      <c r="H190" s="199"/>
    </row>
    <row r="191" spans="1:8" s="181" customFormat="1" ht="13.5" customHeight="1">
      <c r="A191" s="260"/>
      <c r="B191" s="261"/>
      <c r="C191" s="261"/>
      <c r="D191" s="261" t="s">
        <v>505</v>
      </c>
      <c r="E191" s="261"/>
      <c r="F191" s="262"/>
      <c r="G191" s="263"/>
      <c r="H191" s="264"/>
    </row>
    <row r="192" spans="1:8" s="181" customFormat="1" ht="13.5" customHeight="1">
      <c r="A192" s="200"/>
      <c r="B192" s="201"/>
      <c r="C192" s="201"/>
      <c r="D192" s="201" t="s">
        <v>506</v>
      </c>
      <c r="E192" s="201"/>
      <c r="F192" s="202">
        <v>10.6</v>
      </c>
      <c r="G192" s="203"/>
      <c r="H192" s="204"/>
    </row>
    <row r="193" spans="1:8" s="181" customFormat="1" ht="13.5" customHeight="1">
      <c r="A193" s="205"/>
      <c r="B193" s="206"/>
      <c r="C193" s="206"/>
      <c r="D193" s="206" t="s">
        <v>507</v>
      </c>
      <c r="E193" s="206"/>
      <c r="F193" s="207">
        <v>19.778</v>
      </c>
      <c r="G193" s="208"/>
      <c r="H193" s="209"/>
    </row>
    <row r="194" spans="1:8" s="181" customFormat="1" ht="13.5" customHeight="1">
      <c r="A194" s="210"/>
      <c r="B194" s="211"/>
      <c r="C194" s="211" t="s">
        <v>471</v>
      </c>
      <c r="D194" s="211" t="s">
        <v>402</v>
      </c>
      <c r="E194" s="211"/>
      <c r="F194" s="212">
        <v>72.178</v>
      </c>
      <c r="G194" s="213"/>
      <c r="H194" s="214"/>
    </row>
    <row r="195" spans="1:8" s="181" customFormat="1" ht="24" customHeight="1">
      <c r="A195" s="190">
        <v>56</v>
      </c>
      <c r="B195" s="191" t="s">
        <v>278</v>
      </c>
      <c r="C195" s="191" t="s">
        <v>306</v>
      </c>
      <c r="D195" s="191" t="s">
        <v>307</v>
      </c>
      <c r="E195" s="191" t="s">
        <v>48</v>
      </c>
      <c r="F195" s="192"/>
      <c r="G195" s="193"/>
      <c r="H195" s="194"/>
    </row>
    <row r="196" spans="1:8" s="181" customFormat="1" ht="21" customHeight="1">
      <c r="A196" s="186"/>
      <c r="B196" s="187"/>
      <c r="C196" s="187" t="s">
        <v>308</v>
      </c>
      <c r="D196" s="187" t="s">
        <v>309</v>
      </c>
      <c r="E196" s="187"/>
      <c r="F196" s="188"/>
      <c r="G196" s="189"/>
      <c r="H196" s="189"/>
    </row>
    <row r="197" spans="1:8" s="181" customFormat="1" ht="24" customHeight="1">
      <c r="A197" s="225">
        <v>57</v>
      </c>
      <c r="B197" s="226" t="s">
        <v>488</v>
      </c>
      <c r="C197" s="226" t="s">
        <v>311</v>
      </c>
      <c r="D197" s="226" t="s">
        <v>312</v>
      </c>
      <c r="E197" s="226" t="s">
        <v>220</v>
      </c>
      <c r="F197" s="227">
        <v>1</v>
      </c>
      <c r="G197" s="228"/>
      <c r="H197" s="229"/>
    </row>
    <row r="198" spans="1:8" s="181" customFormat="1" ht="24" customHeight="1">
      <c r="A198" s="230">
        <v>58</v>
      </c>
      <c r="B198" s="231" t="s">
        <v>488</v>
      </c>
      <c r="C198" s="231" t="s">
        <v>314</v>
      </c>
      <c r="D198" s="231" t="s">
        <v>315</v>
      </c>
      <c r="E198" s="231" t="s">
        <v>220</v>
      </c>
      <c r="F198" s="232">
        <v>1</v>
      </c>
      <c r="G198" s="233"/>
      <c r="H198" s="234"/>
    </row>
    <row r="199" spans="1:8" s="181" customFormat="1" ht="34.5" customHeight="1">
      <c r="A199" s="230">
        <v>59</v>
      </c>
      <c r="B199" s="231" t="s">
        <v>488</v>
      </c>
      <c r="C199" s="231" t="s">
        <v>317</v>
      </c>
      <c r="D199" s="231" t="s">
        <v>318</v>
      </c>
      <c r="E199" s="231" t="s">
        <v>220</v>
      </c>
      <c r="F199" s="232">
        <v>1</v>
      </c>
      <c r="G199" s="233"/>
      <c r="H199" s="234"/>
    </row>
    <row r="200" spans="1:8" s="181" customFormat="1" ht="24" customHeight="1">
      <c r="A200" s="235">
        <v>60</v>
      </c>
      <c r="B200" s="236" t="s">
        <v>308</v>
      </c>
      <c r="C200" s="236" t="s">
        <v>320</v>
      </c>
      <c r="D200" s="236" t="s">
        <v>321</v>
      </c>
      <c r="E200" s="236" t="s">
        <v>48</v>
      </c>
      <c r="F200" s="237"/>
      <c r="G200" s="238"/>
      <c r="H200" s="239"/>
    </row>
    <row r="201" spans="1:8" s="181" customFormat="1" ht="21" customHeight="1">
      <c r="A201" s="186"/>
      <c r="B201" s="187"/>
      <c r="C201" s="187" t="s">
        <v>322</v>
      </c>
      <c r="D201" s="187" t="s">
        <v>323</v>
      </c>
      <c r="E201" s="187"/>
      <c r="F201" s="188"/>
      <c r="G201" s="189"/>
      <c r="H201" s="189"/>
    </row>
    <row r="202" spans="1:8" s="181" customFormat="1" ht="13.5" customHeight="1">
      <c r="A202" s="190">
        <v>61</v>
      </c>
      <c r="B202" s="191" t="s">
        <v>322</v>
      </c>
      <c r="C202" s="191" t="s">
        <v>325</v>
      </c>
      <c r="D202" s="191" t="s">
        <v>326</v>
      </c>
      <c r="E202" s="191" t="s">
        <v>122</v>
      </c>
      <c r="F202" s="192">
        <v>2.352</v>
      </c>
      <c r="G202" s="193"/>
      <c r="H202" s="194"/>
    </row>
    <row r="203" spans="1:8" s="181" customFormat="1" ht="13.5" customHeight="1">
      <c r="A203" s="195"/>
      <c r="B203" s="196"/>
      <c r="C203" s="196"/>
      <c r="D203" s="196" t="s">
        <v>508</v>
      </c>
      <c r="E203" s="196"/>
      <c r="F203" s="197">
        <v>2.352</v>
      </c>
      <c r="G203" s="198"/>
      <c r="H203" s="199"/>
    </row>
    <row r="204" spans="1:8" s="181" customFormat="1" ht="13.5" customHeight="1">
      <c r="A204" s="190">
        <v>62</v>
      </c>
      <c r="B204" s="191" t="s">
        <v>322</v>
      </c>
      <c r="C204" s="191" t="s">
        <v>328</v>
      </c>
      <c r="D204" s="191" t="s">
        <v>329</v>
      </c>
      <c r="E204" s="191" t="s">
        <v>181</v>
      </c>
      <c r="F204" s="192">
        <v>6.32</v>
      </c>
      <c r="G204" s="193"/>
      <c r="H204" s="194"/>
    </row>
    <row r="205" spans="1:8" s="181" customFormat="1" ht="13.5" customHeight="1">
      <c r="A205" s="195"/>
      <c r="B205" s="196"/>
      <c r="C205" s="196"/>
      <c r="D205" s="196" t="s">
        <v>509</v>
      </c>
      <c r="E205" s="196"/>
      <c r="F205" s="197">
        <v>6.32</v>
      </c>
      <c r="G205" s="198"/>
      <c r="H205" s="199"/>
    </row>
    <row r="206" spans="1:8" s="181" customFormat="1" ht="24" customHeight="1">
      <c r="A206" s="240">
        <v>63</v>
      </c>
      <c r="B206" s="241"/>
      <c r="C206" s="241" t="s">
        <v>331</v>
      </c>
      <c r="D206" s="241" t="s">
        <v>332</v>
      </c>
      <c r="E206" s="241" t="s">
        <v>134</v>
      </c>
      <c r="F206" s="242">
        <v>1</v>
      </c>
      <c r="G206" s="243"/>
      <c r="H206" s="244"/>
    </row>
    <row r="207" spans="1:8" s="181" customFormat="1" ht="24" customHeight="1">
      <c r="A207" s="190">
        <v>64</v>
      </c>
      <c r="B207" s="191" t="s">
        <v>322</v>
      </c>
      <c r="C207" s="191" t="s">
        <v>334</v>
      </c>
      <c r="D207" s="191" t="s">
        <v>335</v>
      </c>
      <c r="E207" s="191" t="s">
        <v>48</v>
      </c>
      <c r="F207" s="192"/>
      <c r="G207" s="193"/>
      <c r="H207" s="194"/>
    </row>
    <row r="208" spans="1:8" s="181" customFormat="1" ht="21" customHeight="1">
      <c r="A208" s="186"/>
      <c r="B208" s="187"/>
      <c r="C208" s="187" t="s">
        <v>336</v>
      </c>
      <c r="D208" s="187" t="s">
        <v>337</v>
      </c>
      <c r="E208" s="187"/>
      <c r="F208" s="188"/>
      <c r="G208" s="189"/>
      <c r="H208" s="189"/>
    </row>
    <row r="209" spans="1:8" s="181" customFormat="1" ht="13.5" customHeight="1">
      <c r="A209" s="190">
        <v>65</v>
      </c>
      <c r="B209" s="191" t="s">
        <v>336</v>
      </c>
      <c r="C209" s="191" t="s">
        <v>339</v>
      </c>
      <c r="D209" s="191" t="s">
        <v>340</v>
      </c>
      <c r="E209" s="191" t="s">
        <v>122</v>
      </c>
      <c r="F209" s="192">
        <v>3.909</v>
      </c>
      <c r="G209" s="193"/>
      <c r="H209" s="194"/>
    </row>
    <row r="210" spans="1:8" s="181" customFormat="1" ht="13.5" customHeight="1">
      <c r="A210" s="195"/>
      <c r="B210" s="196"/>
      <c r="C210" s="196"/>
      <c r="D210" s="196" t="s">
        <v>510</v>
      </c>
      <c r="E210" s="196"/>
      <c r="F210" s="197">
        <v>3.9093</v>
      </c>
      <c r="G210" s="198"/>
      <c r="H210" s="199"/>
    </row>
    <row r="211" spans="1:8" s="181" customFormat="1" ht="24" customHeight="1">
      <c r="A211" s="190">
        <v>66</v>
      </c>
      <c r="B211" s="191" t="s">
        <v>336</v>
      </c>
      <c r="C211" s="191" t="s">
        <v>342</v>
      </c>
      <c r="D211" s="191" t="s">
        <v>343</v>
      </c>
      <c r="E211" s="191" t="s">
        <v>122</v>
      </c>
      <c r="F211" s="192">
        <v>3.909</v>
      </c>
      <c r="G211" s="193"/>
      <c r="H211" s="194"/>
    </row>
    <row r="212" spans="1:8" s="181" customFormat="1" ht="13.5" customHeight="1">
      <c r="A212" s="195"/>
      <c r="B212" s="196"/>
      <c r="C212" s="196"/>
      <c r="D212" s="196" t="s">
        <v>510</v>
      </c>
      <c r="E212" s="196"/>
      <c r="F212" s="197">
        <v>3.9093</v>
      </c>
      <c r="G212" s="198"/>
      <c r="H212" s="199"/>
    </row>
    <row r="213" spans="1:8" s="181" customFormat="1" ht="13.5" customHeight="1">
      <c r="A213" s="190">
        <v>67</v>
      </c>
      <c r="B213" s="191" t="s">
        <v>336</v>
      </c>
      <c r="C213" s="191" t="s">
        <v>345</v>
      </c>
      <c r="D213" s="191" t="s">
        <v>346</v>
      </c>
      <c r="E213" s="191" t="s">
        <v>122</v>
      </c>
      <c r="F213" s="192">
        <v>5.72</v>
      </c>
      <c r="G213" s="193"/>
      <c r="H213" s="194"/>
    </row>
    <row r="214" spans="1:8" s="181" customFormat="1" ht="13.5" customHeight="1">
      <c r="A214" s="195"/>
      <c r="B214" s="196"/>
      <c r="C214" s="196"/>
      <c r="D214" s="196" t="s">
        <v>511</v>
      </c>
      <c r="E214" s="196"/>
      <c r="F214" s="197">
        <v>5.72</v>
      </c>
      <c r="G214" s="198"/>
      <c r="H214" s="199"/>
    </row>
    <row r="215" spans="1:8" s="181" customFormat="1" ht="24" customHeight="1">
      <c r="A215" s="190">
        <v>68</v>
      </c>
      <c r="B215" s="191" t="s">
        <v>336</v>
      </c>
      <c r="C215" s="191" t="s">
        <v>348</v>
      </c>
      <c r="D215" s="191" t="s">
        <v>349</v>
      </c>
      <c r="E215" s="191" t="s">
        <v>122</v>
      </c>
      <c r="F215" s="192">
        <v>92.453</v>
      </c>
      <c r="G215" s="193"/>
      <c r="H215" s="194"/>
    </row>
    <row r="216" spans="1:8" s="181" customFormat="1" ht="13.5" customHeight="1">
      <c r="A216" s="200"/>
      <c r="B216" s="201"/>
      <c r="C216" s="201"/>
      <c r="D216" s="201" t="s">
        <v>512</v>
      </c>
      <c r="E216" s="201"/>
      <c r="F216" s="202">
        <v>13.6704</v>
      </c>
      <c r="G216" s="203"/>
      <c r="H216" s="204"/>
    </row>
    <row r="217" spans="1:8" s="181" customFormat="1" ht="13.5" customHeight="1">
      <c r="A217" s="215"/>
      <c r="B217" s="216"/>
      <c r="C217" s="216"/>
      <c r="D217" s="216" t="s">
        <v>490</v>
      </c>
      <c r="E217" s="216"/>
      <c r="F217" s="217">
        <v>12.9272</v>
      </c>
      <c r="G217" s="218"/>
      <c r="H217" s="219"/>
    </row>
    <row r="218" spans="1:8" s="181" customFormat="1" ht="13.5" customHeight="1">
      <c r="A218" s="215"/>
      <c r="B218" s="216"/>
      <c r="C218" s="216"/>
      <c r="D218" s="216" t="s">
        <v>491</v>
      </c>
      <c r="E218" s="216"/>
      <c r="F218" s="217">
        <v>12.9272</v>
      </c>
      <c r="G218" s="218"/>
      <c r="H218" s="219"/>
    </row>
    <row r="219" spans="1:8" s="181" customFormat="1" ht="13.5" customHeight="1">
      <c r="A219" s="215"/>
      <c r="B219" s="216"/>
      <c r="C219" s="216"/>
      <c r="D219" s="216" t="s">
        <v>513</v>
      </c>
      <c r="E219" s="216"/>
      <c r="F219" s="217">
        <v>26.464</v>
      </c>
      <c r="G219" s="218"/>
      <c r="H219" s="219"/>
    </row>
    <row r="220" spans="1:8" s="181" customFormat="1" ht="13.5" customHeight="1">
      <c r="A220" s="205"/>
      <c r="B220" s="206"/>
      <c r="C220" s="206"/>
      <c r="D220" s="206" t="s">
        <v>514</v>
      </c>
      <c r="E220" s="206"/>
      <c r="F220" s="207">
        <v>26.464</v>
      </c>
      <c r="G220" s="208"/>
      <c r="H220" s="209"/>
    </row>
    <row r="221" spans="1:8" s="181" customFormat="1" ht="13.5" customHeight="1">
      <c r="A221" s="210"/>
      <c r="B221" s="211"/>
      <c r="C221" s="211"/>
      <c r="D221" s="211" t="s">
        <v>402</v>
      </c>
      <c r="E221" s="211"/>
      <c r="F221" s="212">
        <v>92.4528</v>
      </c>
      <c r="G221" s="213"/>
      <c r="H221" s="214"/>
    </row>
    <row r="222" spans="1:8" s="181" customFormat="1" ht="24" customHeight="1">
      <c r="A222" s="190">
        <v>69</v>
      </c>
      <c r="B222" s="191" t="s">
        <v>336</v>
      </c>
      <c r="C222" s="191" t="s">
        <v>351</v>
      </c>
      <c r="D222" s="191" t="s">
        <v>352</v>
      </c>
      <c r="E222" s="191" t="s">
        <v>122</v>
      </c>
      <c r="F222" s="192">
        <v>99.733</v>
      </c>
      <c r="G222" s="193"/>
      <c r="H222" s="194"/>
    </row>
    <row r="223" spans="1:8" s="181" customFormat="1" ht="13.5" customHeight="1">
      <c r="A223" s="200"/>
      <c r="B223" s="201"/>
      <c r="C223" s="201"/>
      <c r="D223" s="201" t="s">
        <v>512</v>
      </c>
      <c r="E223" s="201"/>
      <c r="F223" s="202">
        <v>13.6704</v>
      </c>
      <c r="G223" s="203"/>
      <c r="H223" s="204"/>
    </row>
    <row r="224" spans="1:8" s="181" customFormat="1" ht="13.5" customHeight="1">
      <c r="A224" s="215"/>
      <c r="B224" s="216"/>
      <c r="C224" s="216"/>
      <c r="D224" s="216" t="s">
        <v>490</v>
      </c>
      <c r="E224" s="216"/>
      <c r="F224" s="217">
        <v>12.9272</v>
      </c>
      <c r="G224" s="218"/>
      <c r="H224" s="219"/>
    </row>
    <row r="225" spans="1:8" s="181" customFormat="1" ht="13.5" customHeight="1">
      <c r="A225" s="215"/>
      <c r="B225" s="216"/>
      <c r="C225" s="216"/>
      <c r="D225" s="216" t="s">
        <v>491</v>
      </c>
      <c r="E225" s="216"/>
      <c r="F225" s="217">
        <v>12.9272</v>
      </c>
      <c r="G225" s="218"/>
      <c r="H225" s="219"/>
    </row>
    <row r="226" spans="1:8" s="181" customFormat="1" ht="13.5" customHeight="1">
      <c r="A226" s="215"/>
      <c r="B226" s="216"/>
      <c r="C226" s="216"/>
      <c r="D226" s="216" t="s">
        <v>513</v>
      </c>
      <c r="E226" s="216"/>
      <c r="F226" s="217">
        <v>26.464</v>
      </c>
      <c r="G226" s="218"/>
      <c r="H226" s="219"/>
    </row>
    <row r="227" spans="1:8" s="181" customFormat="1" ht="13.5" customHeight="1">
      <c r="A227" s="215"/>
      <c r="B227" s="216"/>
      <c r="C227" s="216"/>
      <c r="D227" s="216" t="s">
        <v>514</v>
      </c>
      <c r="E227" s="216"/>
      <c r="F227" s="217">
        <v>26.464</v>
      </c>
      <c r="G227" s="218"/>
      <c r="H227" s="219"/>
    </row>
    <row r="228" spans="1:8" s="181" customFormat="1" ht="13.5" customHeight="1">
      <c r="A228" s="205"/>
      <c r="B228" s="206"/>
      <c r="C228" s="206"/>
      <c r="D228" s="206" t="s">
        <v>515</v>
      </c>
      <c r="E228" s="206"/>
      <c r="F228" s="207">
        <v>7.28</v>
      </c>
      <c r="G228" s="208"/>
      <c r="H228" s="209"/>
    </row>
    <row r="229" spans="1:8" s="181" customFormat="1" ht="13.5" customHeight="1">
      <c r="A229" s="210"/>
      <c r="B229" s="211"/>
      <c r="C229" s="211"/>
      <c r="D229" s="211" t="s">
        <v>402</v>
      </c>
      <c r="E229" s="211"/>
      <c r="F229" s="212">
        <v>99.7328</v>
      </c>
      <c r="G229" s="213"/>
      <c r="H229" s="214"/>
    </row>
    <row r="230" spans="1:8" s="181" customFormat="1" ht="13.5" customHeight="1">
      <c r="A230" s="190">
        <v>70</v>
      </c>
      <c r="B230" s="191" t="s">
        <v>336</v>
      </c>
      <c r="C230" s="191" t="s">
        <v>354</v>
      </c>
      <c r="D230" s="191" t="s">
        <v>355</v>
      </c>
      <c r="E230" s="191" t="s">
        <v>122</v>
      </c>
      <c r="F230" s="192">
        <v>40.311</v>
      </c>
      <c r="G230" s="193"/>
      <c r="H230" s="194"/>
    </row>
    <row r="231" spans="1:8" s="181" customFormat="1" ht="13.5" customHeight="1">
      <c r="A231" s="195"/>
      <c r="B231" s="196"/>
      <c r="C231" s="196"/>
      <c r="D231" s="196" t="s">
        <v>516</v>
      </c>
      <c r="E231" s="196"/>
      <c r="F231" s="197">
        <v>40.3106</v>
      </c>
      <c r="G231" s="198"/>
      <c r="H231" s="199"/>
    </row>
    <row r="232" spans="1:8" s="181" customFormat="1" ht="24" customHeight="1">
      <c r="A232" s="190">
        <v>71</v>
      </c>
      <c r="B232" s="191" t="s">
        <v>336</v>
      </c>
      <c r="C232" s="191" t="s">
        <v>357</v>
      </c>
      <c r="D232" s="191" t="s">
        <v>358</v>
      </c>
      <c r="E232" s="191" t="s">
        <v>122</v>
      </c>
      <c r="F232" s="192">
        <v>40.311</v>
      </c>
      <c r="G232" s="193"/>
      <c r="H232" s="194"/>
    </row>
    <row r="233" spans="1:8" s="181" customFormat="1" ht="34.5" customHeight="1">
      <c r="A233" s="200"/>
      <c r="B233" s="201"/>
      <c r="C233" s="201"/>
      <c r="D233" s="201" t="s">
        <v>517</v>
      </c>
      <c r="E233" s="201"/>
      <c r="F233" s="202">
        <v>6.472</v>
      </c>
      <c r="G233" s="203"/>
      <c r="H233" s="204"/>
    </row>
    <row r="234" spans="1:8" s="181" customFormat="1" ht="13.5" customHeight="1">
      <c r="A234" s="215"/>
      <c r="B234" s="216"/>
      <c r="C234" s="216"/>
      <c r="D234" s="216" t="s">
        <v>518</v>
      </c>
      <c r="E234" s="216"/>
      <c r="F234" s="217">
        <v>2.342</v>
      </c>
      <c r="G234" s="218"/>
      <c r="H234" s="219"/>
    </row>
    <row r="235" spans="1:8" s="181" customFormat="1" ht="13.5" customHeight="1">
      <c r="A235" s="215"/>
      <c r="B235" s="216"/>
      <c r="C235" s="216"/>
      <c r="D235" s="216" t="s">
        <v>519</v>
      </c>
      <c r="E235" s="216"/>
      <c r="F235" s="217">
        <v>2.2</v>
      </c>
      <c r="G235" s="218"/>
      <c r="H235" s="219"/>
    </row>
    <row r="236" spans="1:8" s="181" customFormat="1" ht="13.5" customHeight="1">
      <c r="A236" s="215"/>
      <c r="B236" s="216"/>
      <c r="C236" s="216"/>
      <c r="D236" s="216" t="s">
        <v>520</v>
      </c>
      <c r="E236" s="216"/>
      <c r="F236" s="217">
        <v>1.402</v>
      </c>
      <c r="G236" s="218"/>
      <c r="H236" s="219"/>
    </row>
    <row r="237" spans="1:8" s="181" customFormat="1" ht="13.5" customHeight="1">
      <c r="A237" s="215"/>
      <c r="B237" s="216"/>
      <c r="C237" s="216"/>
      <c r="D237" s="216" t="s">
        <v>521</v>
      </c>
      <c r="E237" s="216"/>
      <c r="F237" s="217">
        <v>1.83</v>
      </c>
      <c r="G237" s="218"/>
      <c r="H237" s="219"/>
    </row>
    <row r="238" spans="1:8" s="181" customFormat="1" ht="13.5" customHeight="1">
      <c r="A238" s="215"/>
      <c r="B238" s="216"/>
      <c r="C238" s="216"/>
      <c r="D238" s="216" t="s">
        <v>522</v>
      </c>
      <c r="E238" s="216"/>
      <c r="F238" s="217">
        <v>7.2896</v>
      </c>
      <c r="G238" s="218"/>
      <c r="H238" s="219"/>
    </row>
    <row r="239" spans="1:8" s="181" customFormat="1" ht="13.5" customHeight="1">
      <c r="A239" s="215"/>
      <c r="B239" s="216"/>
      <c r="C239" s="216"/>
      <c r="D239" s="216" t="s">
        <v>523</v>
      </c>
      <c r="E239" s="216"/>
      <c r="F239" s="217">
        <v>0.8925</v>
      </c>
      <c r="G239" s="218"/>
      <c r="H239" s="219"/>
    </row>
    <row r="240" spans="1:8" s="181" customFormat="1" ht="13.5" customHeight="1">
      <c r="A240" s="215"/>
      <c r="B240" s="216"/>
      <c r="C240" s="216"/>
      <c r="D240" s="216" t="s">
        <v>524</v>
      </c>
      <c r="E240" s="216"/>
      <c r="F240" s="217">
        <v>0.799</v>
      </c>
      <c r="G240" s="218"/>
      <c r="H240" s="219"/>
    </row>
    <row r="241" spans="1:8" s="181" customFormat="1" ht="13.5" customHeight="1">
      <c r="A241" s="215"/>
      <c r="B241" s="216"/>
      <c r="C241" s="216"/>
      <c r="D241" s="216" t="s">
        <v>525</v>
      </c>
      <c r="E241" s="216"/>
      <c r="F241" s="217">
        <v>0.85125</v>
      </c>
      <c r="G241" s="218"/>
      <c r="H241" s="219"/>
    </row>
    <row r="242" spans="1:8" s="181" customFormat="1" ht="13.5" customHeight="1">
      <c r="A242" s="215"/>
      <c r="B242" s="216"/>
      <c r="C242" s="216"/>
      <c r="D242" s="216" t="s">
        <v>526</v>
      </c>
      <c r="E242" s="216"/>
      <c r="F242" s="217">
        <v>0.631</v>
      </c>
      <c r="G242" s="218"/>
      <c r="H242" s="219"/>
    </row>
    <row r="243" spans="1:8" s="181" customFormat="1" ht="13.5" customHeight="1">
      <c r="A243" s="215"/>
      <c r="B243" s="216"/>
      <c r="C243" s="216"/>
      <c r="D243" s="216" t="s">
        <v>527</v>
      </c>
      <c r="E243" s="216"/>
      <c r="F243" s="217">
        <v>0.65125</v>
      </c>
      <c r="G243" s="218"/>
      <c r="H243" s="219"/>
    </row>
    <row r="244" spans="1:8" s="181" customFormat="1" ht="34.5" customHeight="1">
      <c r="A244" s="215"/>
      <c r="B244" s="216"/>
      <c r="C244" s="216"/>
      <c r="D244" s="216" t="s">
        <v>528</v>
      </c>
      <c r="E244" s="216"/>
      <c r="F244" s="217">
        <v>5.703</v>
      </c>
      <c r="G244" s="218"/>
      <c r="H244" s="219"/>
    </row>
    <row r="245" spans="1:8" s="181" customFormat="1" ht="24" customHeight="1">
      <c r="A245" s="215"/>
      <c r="B245" s="216"/>
      <c r="C245" s="216"/>
      <c r="D245" s="216" t="s">
        <v>529</v>
      </c>
      <c r="E245" s="216"/>
      <c r="F245" s="217">
        <v>5.847</v>
      </c>
      <c r="G245" s="218"/>
      <c r="H245" s="219"/>
    </row>
    <row r="246" spans="1:8" s="181" customFormat="1" ht="13.5" customHeight="1">
      <c r="A246" s="205"/>
      <c r="B246" s="206"/>
      <c r="C246" s="206"/>
      <c r="D246" s="206" t="s">
        <v>530</v>
      </c>
      <c r="E246" s="206"/>
      <c r="F246" s="207">
        <v>3.4</v>
      </c>
      <c r="G246" s="208"/>
      <c r="H246" s="209"/>
    </row>
    <row r="247" spans="1:8" s="181" customFormat="1" ht="13.5" customHeight="1">
      <c r="A247" s="210"/>
      <c r="B247" s="211"/>
      <c r="C247" s="211" t="s">
        <v>516</v>
      </c>
      <c r="D247" s="211" t="s">
        <v>402</v>
      </c>
      <c r="E247" s="211"/>
      <c r="F247" s="212">
        <v>40.3106</v>
      </c>
      <c r="G247" s="213"/>
      <c r="H247" s="214"/>
    </row>
    <row r="248" spans="1:8" s="181" customFormat="1" ht="13.5" customHeight="1">
      <c r="A248" s="190">
        <v>72</v>
      </c>
      <c r="B248" s="191" t="s">
        <v>336</v>
      </c>
      <c r="C248" s="191" t="s">
        <v>360</v>
      </c>
      <c r="D248" s="191" t="s">
        <v>361</v>
      </c>
      <c r="E248" s="191" t="s">
        <v>122</v>
      </c>
      <c r="F248" s="192">
        <v>31.2</v>
      </c>
      <c r="G248" s="193"/>
      <c r="H248" s="194"/>
    </row>
    <row r="249" spans="1:8" s="181" customFormat="1" ht="13.5" customHeight="1">
      <c r="A249" s="195"/>
      <c r="B249" s="196"/>
      <c r="C249" s="196"/>
      <c r="D249" s="196" t="s">
        <v>531</v>
      </c>
      <c r="E249" s="196"/>
      <c r="F249" s="197">
        <v>31.2</v>
      </c>
      <c r="G249" s="198"/>
      <c r="H249" s="199"/>
    </row>
    <row r="250" spans="1:8" s="181" customFormat="1" ht="21" customHeight="1">
      <c r="A250" s="186"/>
      <c r="B250" s="187"/>
      <c r="C250" s="187" t="s">
        <v>362</v>
      </c>
      <c r="D250" s="187" t="s">
        <v>363</v>
      </c>
      <c r="E250" s="187"/>
      <c r="F250" s="188"/>
      <c r="G250" s="189"/>
      <c r="H250" s="189"/>
    </row>
    <row r="251" spans="1:8" s="181" customFormat="1" ht="24" customHeight="1">
      <c r="A251" s="190">
        <v>73</v>
      </c>
      <c r="B251" s="191" t="s">
        <v>362</v>
      </c>
      <c r="C251" s="191" t="s">
        <v>365</v>
      </c>
      <c r="D251" s="191" t="s">
        <v>366</v>
      </c>
      <c r="E251" s="191" t="s">
        <v>122</v>
      </c>
      <c r="F251" s="192">
        <v>1786.561</v>
      </c>
      <c r="G251" s="193"/>
      <c r="H251" s="194"/>
    </row>
    <row r="252" spans="1:8" s="181" customFormat="1" ht="13.5" customHeight="1">
      <c r="A252" s="195"/>
      <c r="B252" s="196"/>
      <c r="C252" s="196"/>
      <c r="D252" s="196" t="s">
        <v>532</v>
      </c>
      <c r="E252" s="196"/>
      <c r="F252" s="197">
        <v>1786.5609392</v>
      </c>
      <c r="G252" s="198"/>
      <c r="H252" s="199"/>
    </row>
    <row r="253" spans="1:8" s="181" customFormat="1" ht="24" customHeight="1">
      <c r="A253" s="190">
        <v>74</v>
      </c>
      <c r="B253" s="191" t="s">
        <v>362</v>
      </c>
      <c r="C253" s="191" t="s">
        <v>368</v>
      </c>
      <c r="D253" s="191" t="s">
        <v>369</v>
      </c>
      <c r="E253" s="191" t="s">
        <v>122</v>
      </c>
      <c r="F253" s="192">
        <v>1786.561</v>
      </c>
      <c r="G253" s="193"/>
      <c r="H253" s="194"/>
    </row>
    <row r="254" spans="1:8" s="181" customFormat="1" ht="34.5" customHeight="1">
      <c r="A254" s="200"/>
      <c r="B254" s="201"/>
      <c r="C254" s="201"/>
      <c r="D254" s="201" t="s">
        <v>407</v>
      </c>
      <c r="E254" s="201"/>
      <c r="F254" s="202">
        <v>155.5691</v>
      </c>
      <c r="G254" s="203"/>
      <c r="H254" s="204"/>
    </row>
    <row r="255" spans="1:8" s="181" customFormat="1" ht="13.5" customHeight="1">
      <c r="A255" s="215"/>
      <c r="B255" s="216"/>
      <c r="C255" s="216"/>
      <c r="D255" s="216" t="s">
        <v>533</v>
      </c>
      <c r="E255" s="216"/>
      <c r="F255" s="217">
        <v>15.9024792</v>
      </c>
      <c r="G255" s="218"/>
      <c r="H255" s="219"/>
    </row>
    <row r="256" spans="1:8" s="181" customFormat="1" ht="13.5" customHeight="1">
      <c r="A256" s="215"/>
      <c r="B256" s="216"/>
      <c r="C256" s="216"/>
      <c r="D256" s="216" t="s">
        <v>409</v>
      </c>
      <c r="E256" s="216"/>
      <c r="F256" s="217">
        <v>30.0886</v>
      </c>
      <c r="G256" s="218"/>
      <c r="H256" s="219"/>
    </row>
    <row r="257" spans="1:8" s="181" customFormat="1" ht="13.5" customHeight="1">
      <c r="A257" s="215"/>
      <c r="B257" s="216"/>
      <c r="C257" s="216"/>
      <c r="D257" s="216" t="s">
        <v>534</v>
      </c>
      <c r="E257" s="216"/>
      <c r="F257" s="217">
        <v>-10.3533</v>
      </c>
      <c r="G257" s="218"/>
      <c r="H257" s="219"/>
    </row>
    <row r="258" spans="1:8" s="181" customFormat="1" ht="13.5" customHeight="1">
      <c r="A258" s="215"/>
      <c r="B258" s="216"/>
      <c r="C258" s="216"/>
      <c r="D258" s="216" t="s">
        <v>535</v>
      </c>
      <c r="E258" s="216"/>
      <c r="F258" s="217">
        <v>-0.2586</v>
      </c>
      <c r="G258" s="218"/>
      <c r="H258" s="219"/>
    </row>
    <row r="259" spans="1:8" s="181" customFormat="1" ht="13.5" customHeight="1">
      <c r="A259" s="215"/>
      <c r="B259" s="216"/>
      <c r="C259" s="216"/>
      <c r="D259" s="216" t="s">
        <v>412</v>
      </c>
      <c r="E259" s="216"/>
      <c r="F259" s="217">
        <v>95.124</v>
      </c>
      <c r="G259" s="218"/>
      <c r="H259" s="219"/>
    </row>
    <row r="260" spans="1:8" s="181" customFormat="1" ht="13.5" customHeight="1">
      <c r="A260" s="215"/>
      <c r="B260" s="216"/>
      <c r="C260" s="216"/>
      <c r="D260" s="216" t="s">
        <v>536</v>
      </c>
      <c r="E260" s="216"/>
      <c r="F260" s="217">
        <v>-62.8131</v>
      </c>
      <c r="G260" s="218"/>
      <c r="H260" s="219"/>
    </row>
    <row r="261" spans="1:8" s="181" customFormat="1" ht="13.5" customHeight="1">
      <c r="A261" s="215"/>
      <c r="B261" s="216"/>
      <c r="C261" s="216"/>
      <c r="D261" s="216" t="s">
        <v>414</v>
      </c>
      <c r="E261" s="216"/>
      <c r="F261" s="217">
        <v>35.52108</v>
      </c>
      <c r="G261" s="218"/>
      <c r="H261" s="219"/>
    </row>
    <row r="262" spans="1:8" s="181" customFormat="1" ht="13.5" customHeight="1">
      <c r="A262" s="215"/>
      <c r="B262" s="216"/>
      <c r="C262" s="216"/>
      <c r="D262" s="216" t="s">
        <v>537</v>
      </c>
      <c r="E262" s="216"/>
      <c r="F262" s="217">
        <v>-18.6744</v>
      </c>
      <c r="G262" s="218"/>
      <c r="H262" s="219"/>
    </row>
    <row r="263" spans="1:8" s="181" customFormat="1" ht="13.5" customHeight="1">
      <c r="A263" s="215"/>
      <c r="B263" s="216"/>
      <c r="C263" s="216"/>
      <c r="D263" s="216" t="s">
        <v>416</v>
      </c>
      <c r="E263" s="216"/>
      <c r="F263" s="217">
        <v>14.84288</v>
      </c>
      <c r="G263" s="218"/>
      <c r="H263" s="219"/>
    </row>
    <row r="264" spans="1:8" s="181" customFormat="1" ht="13.5" customHeight="1">
      <c r="A264" s="215"/>
      <c r="B264" s="216"/>
      <c r="C264" s="216"/>
      <c r="D264" s="216" t="s">
        <v>417</v>
      </c>
      <c r="E264" s="216"/>
      <c r="F264" s="217">
        <v>108.502</v>
      </c>
      <c r="G264" s="218"/>
      <c r="H264" s="219"/>
    </row>
    <row r="265" spans="1:8" s="181" customFormat="1" ht="13.5" customHeight="1">
      <c r="A265" s="215"/>
      <c r="B265" s="216"/>
      <c r="C265" s="216"/>
      <c r="D265" s="216" t="s">
        <v>538</v>
      </c>
      <c r="E265" s="216"/>
      <c r="F265" s="217">
        <v>-0.2</v>
      </c>
      <c r="G265" s="218"/>
      <c r="H265" s="219"/>
    </row>
    <row r="266" spans="1:8" s="181" customFormat="1" ht="13.5" customHeight="1">
      <c r="A266" s="215"/>
      <c r="B266" s="216"/>
      <c r="C266" s="216"/>
      <c r="D266" s="216" t="s">
        <v>539</v>
      </c>
      <c r="E266" s="216"/>
      <c r="F266" s="217">
        <v>-0.00499999999999989</v>
      </c>
      <c r="G266" s="218"/>
      <c r="H266" s="219"/>
    </row>
    <row r="267" spans="1:8" s="181" customFormat="1" ht="13.5" customHeight="1">
      <c r="A267" s="215"/>
      <c r="B267" s="216"/>
      <c r="C267" s="216"/>
      <c r="D267" s="216" t="s">
        <v>420</v>
      </c>
      <c r="E267" s="216"/>
      <c r="F267" s="217">
        <v>4.992</v>
      </c>
      <c r="G267" s="218"/>
      <c r="H267" s="219"/>
    </row>
    <row r="268" spans="1:8" s="181" customFormat="1" ht="13.5" customHeight="1">
      <c r="A268" s="215"/>
      <c r="B268" s="216"/>
      <c r="C268" s="216"/>
      <c r="D268" s="216" t="s">
        <v>540</v>
      </c>
      <c r="E268" s="216"/>
      <c r="F268" s="217">
        <v>-2.1004</v>
      </c>
      <c r="G268" s="218"/>
      <c r="H268" s="219"/>
    </row>
    <row r="269" spans="1:8" s="181" customFormat="1" ht="13.5" customHeight="1">
      <c r="A269" s="215"/>
      <c r="B269" s="216"/>
      <c r="C269" s="216"/>
      <c r="D269" s="216" t="s">
        <v>422</v>
      </c>
      <c r="E269" s="216"/>
      <c r="F269" s="217">
        <v>4.1292</v>
      </c>
      <c r="G269" s="218"/>
      <c r="H269" s="219"/>
    </row>
    <row r="270" spans="1:8" s="181" customFormat="1" ht="13.5" customHeight="1">
      <c r="A270" s="215"/>
      <c r="B270" s="216"/>
      <c r="C270" s="216"/>
      <c r="D270" s="216" t="s">
        <v>424</v>
      </c>
      <c r="E270" s="216"/>
      <c r="F270" s="217">
        <v>2.211</v>
      </c>
      <c r="G270" s="218"/>
      <c r="H270" s="219"/>
    </row>
    <row r="271" spans="1:8" s="181" customFormat="1" ht="13.5" customHeight="1">
      <c r="A271" s="215"/>
      <c r="B271" s="216"/>
      <c r="C271" s="216"/>
      <c r="D271" s="216" t="s">
        <v>426</v>
      </c>
      <c r="E271" s="216"/>
      <c r="F271" s="217">
        <v>6.48075</v>
      </c>
      <c r="G271" s="218"/>
      <c r="H271" s="219"/>
    </row>
    <row r="272" spans="1:8" s="181" customFormat="1" ht="13.5" customHeight="1">
      <c r="A272" s="215"/>
      <c r="B272" s="216"/>
      <c r="C272" s="216"/>
      <c r="D272" s="216" t="s">
        <v>427</v>
      </c>
      <c r="E272" s="216"/>
      <c r="F272" s="217">
        <v>78.258</v>
      </c>
      <c r="G272" s="218"/>
      <c r="H272" s="219"/>
    </row>
    <row r="273" spans="1:8" s="181" customFormat="1" ht="13.5" customHeight="1">
      <c r="A273" s="215"/>
      <c r="B273" s="216"/>
      <c r="C273" s="216"/>
      <c r="D273" s="216" t="s">
        <v>541</v>
      </c>
      <c r="E273" s="216"/>
      <c r="F273" s="217">
        <v>-14.2026</v>
      </c>
      <c r="G273" s="218"/>
      <c r="H273" s="219"/>
    </row>
    <row r="274" spans="1:8" s="181" customFormat="1" ht="13.5" customHeight="1">
      <c r="A274" s="215"/>
      <c r="B274" s="216"/>
      <c r="C274" s="216"/>
      <c r="D274" s="216" t="s">
        <v>429</v>
      </c>
      <c r="E274" s="216"/>
      <c r="F274" s="217">
        <v>10.89564</v>
      </c>
      <c r="G274" s="218"/>
      <c r="H274" s="219"/>
    </row>
    <row r="275" spans="1:8" s="181" customFormat="1" ht="13.5" customHeight="1">
      <c r="A275" s="215"/>
      <c r="B275" s="216"/>
      <c r="C275" s="216"/>
      <c r="D275" s="216" t="s">
        <v>542</v>
      </c>
      <c r="E275" s="216"/>
      <c r="F275" s="217">
        <v>-0.233059999999998</v>
      </c>
      <c r="G275" s="218"/>
      <c r="H275" s="219"/>
    </row>
    <row r="276" spans="1:8" s="181" customFormat="1" ht="13.5" customHeight="1">
      <c r="A276" s="215"/>
      <c r="B276" s="216"/>
      <c r="C276" s="216"/>
      <c r="D276" s="216" t="s">
        <v>431</v>
      </c>
      <c r="E276" s="216"/>
      <c r="F276" s="217">
        <v>3.5192</v>
      </c>
      <c r="G276" s="218"/>
      <c r="H276" s="219"/>
    </row>
    <row r="277" spans="1:8" s="181" customFormat="1" ht="13.5" customHeight="1">
      <c r="A277" s="215"/>
      <c r="B277" s="216"/>
      <c r="C277" s="216"/>
      <c r="D277" s="216" t="s">
        <v>432</v>
      </c>
      <c r="E277" s="216"/>
      <c r="F277" s="217">
        <v>83.3756</v>
      </c>
      <c r="G277" s="218"/>
      <c r="H277" s="219"/>
    </row>
    <row r="278" spans="1:8" s="181" customFormat="1" ht="13.5" customHeight="1">
      <c r="A278" s="215"/>
      <c r="B278" s="216"/>
      <c r="C278" s="216"/>
      <c r="D278" s="216" t="s">
        <v>543</v>
      </c>
      <c r="E278" s="216"/>
      <c r="F278" s="217">
        <v>-14.68</v>
      </c>
      <c r="G278" s="218"/>
      <c r="H278" s="219"/>
    </row>
    <row r="279" spans="1:8" s="181" customFormat="1" ht="13.5" customHeight="1">
      <c r="A279" s="215"/>
      <c r="B279" s="216"/>
      <c r="C279" s="216"/>
      <c r="D279" s="216" t="s">
        <v>434</v>
      </c>
      <c r="E279" s="216"/>
      <c r="F279" s="217">
        <v>13.5875</v>
      </c>
      <c r="G279" s="218"/>
      <c r="H279" s="219"/>
    </row>
    <row r="280" spans="1:8" s="181" customFormat="1" ht="13.5" customHeight="1">
      <c r="A280" s="215"/>
      <c r="B280" s="216"/>
      <c r="C280" s="216"/>
      <c r="D280" s="216" t="s">
        <v>544</v>
      </c>
      <c r="E280" s="216"/>
      <c r="F280" s="217">
        <v>-16.4584</v>
      </c>
      <c r="G280" s="218"/>
      <c r="H280" s="219"/>
    </row>
    <row r="281" spans="1:8" s="181" customFormat="1" ht="13.5" customHeight="1">
      <c r="A281" s="215"/>
      <c r="B281" s="216"/>
      <c r="C281" s="216"/>
      <c r="D281" s="216" t="s">
        <v>436</v>
      </c>
      <c r="E281" s="216"/>
      <c r="F281" s="217">
        <v>12.09152</v>
      </c>
      <c r="G281" s="218"/>
      <c r="H281" s="219"/>
    </row>
    <row r="282" spans="1:8" s="181" customFormat="1" ht="13.5" customHeight="1">
      <c r="A282" s="215"/>
      <c r="B282" s="216"/>
      <c r="C282" s="216"/>
      <c r="D282" s="216" t="s">
        <v>437</v>
      </c>
      <c r="E282" s="216"/>
      <c r="F282" s="217">
        <v>81.95</v>
      </c>
      <c r="G282" s="218"/>
      <c r="H282" s="219"/>
    </row>
    <row r="283" spans="1:8" s="181" customFormat="1" ht="13.5" customHeight="1">
      <c r="A283" s="215"/>
      <c r="B283" s="216"/>
      <c r="C283" s="216"/>
      <c r="D283" s="216" t="s">
        <v>439</v>
      </c>
      <c r="E283" s="216"/>
      <c r="F283" s="217">
        <v>10.5576</v>
      </c>
      <c r="G283" s="218"/>
      <c r="H283" s="219"/>
    </row>
    <row r="284" spans="1:8" s="181" customFormat="1" ht="13.5" customHeight="1">
      <c r="A284" s="215"/>
      <c r="B284" s="216"/>
      <c r="C284" s="216"/>
      <c r="D284" s="216" t="s">
        <v>440</v>
      </c>
      <c r="E284" s="216"/>
      <c r="F284" s="217">
        <v>79.19</v>
      </c>
      <c r="G284" s="218"/>
      <c r="H284" s="219"/>
    </row>
    <row r="285" spans="1:8" s="181" customFormat="1" ht="13.5" customHeight="1">
      <c r="A285" s="215"/>
      <c r="B285" s="216"/>
      <c r="C285" s="216"/>
      <c r="D285" s="216" t="s">
        <v>545</v>
      </c>
      <c r="E285" s="216"/>
      <c r="F285" s="217">
        <v>-9.60865</v>
      </c>
      <c r="G285" s="218"/>
      <c r="H285" s="219"/>
    </row>
    <row r="286" spans="1:8" s="181" customFormat="1" ht="13.5" customHeight="1">
      <c r="A286" s="215"/>
      <c r="B286" s="216"/>
      <c r="C286" s="216"/>
      <c r="D286" s="216" t="s">
        <v>442</v>
      </c>
      <c r="E286" s="216"/>
      <c r="F286" s="217">
        <v>11.76375</v>
      </c>
      <c r="G286" s="218"/>
      <c r="H286" s="219"/>
    </row>
    <row r="287" spans="1:8" s="181" customFormat="1" ht="24" customHeight="1">
      <c r="A287" s="215"/>
      <c r="B287" s="216"/>
      <c r="C287" s="216"/>
      <c r="D287" s="216" t="s">
        <v>443</v>
      </c>
      <c r="E287" s="216"/>
      <c r="F287" s="217">
        <v>124.657</v>
      </c>
      <c r="G287" s="218"/>
      <c r="H287" s="219"/>
    </row>
    <row r="288" spans="1:8" s="181" customFormat="1" ht="13.5" customHeight="1">
      <c r="A288" s="215"/>
      <c r="B288" s="216"/>
      <c r="C288" s="216"/>
      <c r="D288" s="216" t="s">
        <v>445</v>
      </c>
      <c r="E288" s="216"/>
      <c r="F288" s="217">
        <v>4.284</v>
      </c>
      <c r="G288" s="218"/>
      <c r="H288" s="219"/>
    </row>
    <row r="289" spans="1:8" s="181" customFormat="1" ht="13.5" customHeight="1">
      <c r="A289" s="215"/>
      <c r="B289" s="216"/>
      <c r="C289" s="216"/>
      <c r="D289" s="216" t="s">
        <v>446</v>
      </c>
      <c r="E289" s="216"/>
      <c r="F289" s="217">
        <v>39.425</v>
      </c>
      <c r="G289" s="218"/>
      <c r="H289" s="219"/>
    </row>
    <row r="290" spans="1:8" s="181" customFormat="1" ht="13.5" customHeight="1">
      <c r="A290" s="215"/>
      <c r="B290" s="216"/>
      <c r="C290" s="216"/>
      <c r="D290" s="216" t="s">
        <v>447</v>
      </c>
      <c r="E290" s="216"/>
      <c r="F290" s="217">
        <v>45.95625</v>
      </c>
      <c r="G290" s="218"/>
      <c r="H290" s="219"/>
    </row>
    <row r="291" spans="1:8" s="181" customFormat="1" ht="13.5" customHeight="1">
      <c r="A291" s="215"/>
      <c r="B291" s="216"/>
      <c r="C291" s="216"/>
      <c r="D291" s="216" t="s">
        <v>546</v>
      </c>
      <c r="E291" s="216"/>
      <c r="F291" s="217">
        <v>-2.7785</v>
      </c>
      <c r="G291" s="218"/>
      <c r="H291" s="219"/>
    </row>
    <row r="292" spans="1:8" s="181" customFormat="1" ht="13.5" customHeight="1">
      <c r="A292" s="215"/>
      <c r="B292" s="216"/>
      <c r="C292" s="216"/>
      <c r="D292" s="216" t="s">
        <v>547</v>
      </c>
      <c r="E292" s="216"/>
      <c r="F292" s="217">
        <v>-0.311249999999999</v>
      </c>
      <c r="G292" s="218"/>
      <c r="H292" s="219"/>
    </row>
    <row r="293" spans="1:8" s="181" customFormat="1" ht="13.5" customHeight="1">
      <c r="A293" s="215"/>
      <c r="B293" s="216"/>
      <c r="C293" s="216"/>
      <c r="D293" s="216" t="s">
        <v>450</v>
      </c>
      <c r="E293" s="216"/>
      <c r="F293" s="217">
        <v>8.9121</v>
      </c>
      <c r="G293" s="218"/>
      <c r="H293" s="219"/>
    </row>
    <row r="294" spans="1:8" s="181" customFormat="1" ht="13.5" customHeight="1">
      <c r="A294" s="215"/>
      <c r="B294" s="216"/>
      <c r="C294" s="216"/>
      <c r="D294" s="216" t="s">
        <v>451</v>
      </c>
      <c r="E294" s="216"/>
      <c r="F294" s="217">
        <v>4.02905</v>
      </c>
      <c r="G294" s="218"/>
      <c r="H294" s="219"/>
    </row>
    <row r="295" spans="1:8" s="181" customFormat="1" ht="13.5" customHeight="1">
      <c r="A295" s="205"/>
      <c r="B295" s="206"/>
      <c r="C295" s="206"/>
      <c r="D295" s="206" t="s">
        <v>452</v>
      </c>
      <c r="E295" s="206"/>
      <c r="F295" s="207">
        <v>12.25</v>
      </c>
      <c r="G295" s="208"/>
      <c r="H295" s="209"/>
    </row>
    <row r="296" spans="1:8" s="181" customFormat="1" ht="13.5" customHeight="1">
      <c r="A296" s="260"/>
      <c r="B296" s="261"/>
      <c r="C296" s="261"/>
      <c r="D296" s="261" t="s">
        <v>548</v>
      </c>
      <c r="E296" s="261"/>
      <c r="F296" s="262"/>
      <c r="G296" s="263"/>
      <c r="H296" s="264"/>
    </row>
    <row r="297" spans="1:8" s="181" customFormat="1" ht="13.5" customHeight="1">
      <c r="A297" s="200"/>
      <c r="B297" s="201"/>
      <c r="C297" s="201"/>
      <c r="D297" s="201" t="s">
        <v>549</v>
      </c>
      <c r="E297" s="201"/>
      <c r="F297" s="202">
        <v>71.68</v>
      </c>
      <c r="G297" s="203"/>
      <c r="H297" s="204"/>
    </row>
    <row r="298" spans="1:8" s="181" customFormat="1" ht="13.5" customHeight="1">
      <c r="A298" s="215"/>
      <c r="B298" s="216"/>
      <c r="C298" s="216"/>
      <c r="D298" s="216" t="s">
        <v>550</v>
      </c>
      <c r="E298" s="216"/>
      <c r="F298" s="217">
        <v>21.186</v>
      </c>
      <c r="G298" s="218"/>
      <c r="H298" s="219"/>
    </row>
    <row r="299" spans="1:8" s="181" customFormat="1" ht="13.5" customHeight="1">
      <c r="A299" s="215"/>
      <c r="B299" s="216"/>
      <c r="C299" s="216"/>
      <c r="D299" s="216" t="s">
        <v>551</v>
      </c>
      <c r="E299" s="216"/>
      <c r="F299" s="217">
        <v>15.9775</v>
      </c>
      <c r="G299" s="218"/>
      <c r="H299" s="219"/>
    </row>
    <row r="300" spans="1:8" s="181" customFormat="1" ht="13.5" customHeight="1">
      <c r="A300" s="215"/>
      <c r="B300" s="216"/>
      <c r="C300" s="216"/>
      <c r="D300" s="216" t="s">
        <v>552</v>
      </c>
      <c r="E300" s="216"/>
      <c r="F300" s="217">
        <v>19.9815</v>
      </c>
      <c r="G300" s="218"/>
      <c r="H300" s="219"/>
    </row>
    <row r="301" spans="1:8" s="181" customFormat="1" ht="13.5" customHeight="1">
      <c r="A301" s="215"/>
      <c r="B301" s="216"/>
      <c r="C301" s="216"/>
      <c r="D301" s="216" t="s">
        <v>553</v>
      </c>
      <c r="E301" s="216"/>
      <c r="F301" s="217">
        <v>15.07695</v>
      </c>
      <c r="G301" s="218"/>
      <c r="H301" s="219"/>
    </row>
    <row r="302" spans="1:8" s="181" customFormat="1" ht="13.5" customHeight="1">
      <c r="A302" s="215"/>
      <c r="B302" s="216"/>
      <c r="C302" s="216"/>
      <c r="D302" s="216" t="s">
        <v>554</v>
      </c>
      <c r="E302" s="216"/>
      <c r="F302" s="217">
        <v>20.724</v>
      </c>
      <c r="G302" s="218"/>
      <c r="H302" s="219"/>
    </row>
    <row r="303" spans="1:8" s="181" customFormat="1" ht="13.5" customHeight="1">
      <c r="A303" s="215"/>
      <c r="B303" s="216"/>
      <c r="C303" s="216"/>
      <c r="D303" s="216" t="s">
        <v>555</v>
      </c>
      <c r="E303" s="216"/>
      <c r="F303" s="217">
        <v>39.6</v>
      </c>
      <c r="G303" s="218"/>
      <c r="H303" s="219"/>
    </row>
    <row r="304" spans="1:8" s="181" customFormat="1" ht="13.5" customHeight="1">
      <c r="A304" s="215"/>
      <c r="B304" s="216"/>
      <c r="C304" s="216"/>
      <c r="D304" s="216" t="s">
        <v>453</v>
      </c>
      <c r="E304" s="216"/>
      <c r="F304" s="217">
        <v>386.9502</v>
      </c>
      <c r="G304" s="218"/>
      <c r="H304" s="219"/>
    </row>
    <row r="305" spans="1:8" s="181" customFormat="1" ht="24" customHeight="1">
      <c r="A305" s="215"/>
      <c r="B305" s="216"/>
      <c r="C305" s="216"/>
      <c r="D305" s="216" t="s">
        <v>454</v>
      </c>
      <c r="E305" s="216"/>
      <c r="F305" s="217">
        <v>190.8938</v>
      </c>
      <c r="G305" s="218"/>
      <c r="H305" s="219"/>
    </row>
    <row r="306" spans="1:8" s="181" customFormat="1" ht="13.5" customHeight="1">
      <c r="A306" s="215"/>
      <c r="B306" s="216"/>
      <c r="C306" s="216"/>
      <c r="D306" s="216" t="s">
        <v>556</v>
      </c>
      <c r="E306" s="216"/>
      <c r="F306" s="217">
        <v>-49.63</v>
      </c>
      <c r="G306" s="218"/>
      <c r="H306" s="219"/>
    </row>
    <row r="307" spans="1:8" s="181" customFormat="1" ht="13.5" customHeight="1">
      <c r="A307" s="215"/>
      <c r="B307" s="216"/>
      <c r="C307" s="216"/>
      <c r="D307" s="216" t="s">
        <v>557</v>
      </c>
      <c r="E307" s="216"/>
      <c r="F307" s="217">
        <v>-34.81</v>
      </c>
      <c r="G307" s="218"/>
      <c r="H307" s="219"/>
    </row>
    <row r="308" spans="1:8" s="181" customFormat="1" ht="13.5" customHeight="1">
      <c r="A308" s="215"/>
      <c r="B308" s="216"/>
      <c r="C308" s="216"/>
      <c r="D308" s="216" t="s">
        <v>558</v>
      </c>
      <c r="E308" s="216"/>
      <c r="F308" s="217">
        <v>-32.644</v>
      </c>
      <c r="G308" s="218"/>
      <c r="H308" s="219"/>
    </row>
    <row r="309" spans="1:8" s="181" customFormat="1" ht="13.5" customHeight="1">
      <c r="A309" s="215"/>
      <c r="B309" s="216"/>
      <c r="C309" s="216"/>
      <c r="D309" s="216" t="s">
        <v>458</v>
      </c>
      <c r="E309" s="216"/>
      <c r="F309" s="217">
        <v>9.3114</v>
      </c>
      <c r="G309" s="218"/>
      <c r="H309" s="219"/>
    </row>
    <row r="310" spans="1:8" s="181" customFormat="1" ht="13.5" customHeight="1">
      <c r="A310" s="215"/>
      <c r="B310" s="216"/>
      <c r="C310" s="216"/>
      <c r="D310" s="216" t="s">
        <v>459</v>
      </c>
      <c r="E310" s="216"/>
      <c r="F310" s="217">
        <v>7.4298</v>
      </c>
      <c r="G310" s="218"/>
      <c r="H310" s="219"/>
    </row>
    <row r="311" spans="1:8" s="181" customFormat="1" ht="13.5" customHeight="1">
      <c r="A311" s="215"/>
      <c r="B311" s="216"/>
      <c r="C311" s="216"/>
      <c r="D311" s="216" t="s">
        <v>460</v>
      </c>
      <c r="E311" s="216"/>
      <c r="F311" s="217">
        <v>7.788</v>
      </c>
      <c r="G311" s="218"/>
      <c r="H311" s="219"/>
    </row>
    <row r="312" spans="1:8" s="181" customFormat="1" ht="24" customHeight="1">
      <c r="A312" s="215"/>
      <c r="B312" s="216"/>
      <c r="C312" s="216"/>
      <c r="D312" s="216" t="s">
        <v>559</v>
      </c>
      <c r="E312" s="216"/>
      <c r="F312" s="217">
        <v>5.15075</v>
      </c>
      <c r="G312" s="218"/>
      <c r="H312" s="219"/>
    </row>
    <row r="313" spans="1:8" s="181" customFormat="1" ht="13.5" customHeight="1">
      <c r="A313" s="215"/>
      <c r="B313" s="216"/>
      <c r="C313" s="216"/>
      <c r="D313" s="216" t="s">
        <v>560</v>
      </c>
      <c r="E313" s="216"/>
      <c r="F313" s="217">
        <v>3.9275</v>
      </c>
      <c r="G313" s="218"/>
      <c r="H313" s="219"/>
    </row>
    <row r="314" spans="1:8" s="181" customFormat="1" ht="13.5" customHeight="1">
      <c r="A314" s="215"/>
      <c r="B314" s="216"/>
      <c r="C314" s="216"/>
      <c r="D314" s="216" t="s">
        <v>561</v>
      </c>
      <c r="E314" s="216"/>
      <c r="F314" s="217">
        <v>1.96375</v>
      </c>
      <c r="G314" s="218"/>
      <c r="H314" s="219"/>
    </row>
    <row r="315" spans="1:8" s="181" customFormat="1" ht="13.5" customHeight="1">
      <c r="A315" s="215"/>
      <c r="B315" s="216"/>
      <c r="C315" s="216"/>
      <c r="D315" s="216" t="s">
        <v>467</v>
      </c>
      <c r="E315" s="216"/>
      <c r="F315" s="217">
        <v>1.71375</v>
      </c>
      <c r="G315" s="218"/>
      <c r="H315" s="219"/>
    </row>
    <row r="316" spans="1:8" s="181" customFormat="1" ht="13.5" customHeight="1">
      <c r="A316" s="215"/>
      <c r="B316" s="216"/>
      <c r="C316" s="216"/>
      <c r="D316" s="216" t="s">
        <v>562</v>
      </c>
      <c r="E316" s="216"/>
      <c r="F316" s="217">
        <v>69.542</v>
      </c>
      <c r="G316" s="218"/>
      <c r="H316" s="219"/>
    </row>
    <row r="317" spans="1:8" s="181" customFormat="1" ht="13.5" customHeight="1">
      <c r="A317" s="215"/>
      <c r="B317" s="216"/>
      <c r="C317" s="216"/>
      <c r="D317" s="216" t="s">
        <v>563</v>
      </c>
      <c r="E317" s="216"/>
      <c r="F317" s="217">
        <v>28.56</v>
      </c>
      <c r="G317" s="218"/>
      <c r="H317" s="219"/>
    </row>
    <row r="318" spans="1:8" s="181" customFormat="1" ht="13.5" customHeight="1">
      <c r="A318" s="205"/>
      <c r="B318" s="206"/>
      <c r="C318" s="206"/>
      <c r="D318" s="206" t="s">
        <v>564</v>
      </c>
      <c r="E318" s="206"/>
      <c r="F318" s="207">
        <v>40.8</v>
      </c>
      <c r="G318" s="208"/>
      <c r="H318" s="209"/>
    </row>
    <row r="319" spans="1:8" s="181" customFormat="1" ht="13.5" customHeight="1">
      <c r="A319" s="210"/>
      <c r="B319" s="211"/>
      <c r="C319" s="211" t="s">
        <v>532</v>
      </c>
      <c r="D319" s="211" t="s">
        <v>402</v>
      </c>
      <c r="E319" s="211"/>
      <c r="F319" s="212">
        <v>1786.5609392</v>
      </c>
      <c r="G319" s="213"/>
      <c r="H319" s="214"/>
    </row>
    <row r="320" spans="1:8" s="181" customFormat="1" ht="21" customHeight="1">
      <c r="A320" s="186"/>
      <c r="B320" s="187"/>
      <c r="C320" s="187" t="s">
        <v>565</v>
      </c>
      <c r="D320" s="187" t="s">
        <v>371</v>
      </c>
      <c r="E320" s="187"/>
      <c r="F320" s="188"/>
      <c r="G320" s="189"/>
      <c r="H320" s="189"/>
    </row>
    <row r="321" spans="1:8" s="181" customFormat="1" ht="24" customHeight="1">
      <c r="A321" s="225">
        <v>75</v>
      </c>
      <c r="B321" s="226" t="s">
        <v>488</v>
      </c>
      <c r="C321" s="226" t="s">
        <v>373</v>
      </c>
      <c r="D321" s="226" t="s">
        <v>374</v>
      </c>
      <c r="E321" s="226" t="s">
        <v>220</v>
      </c>
      <c r="F321" s="227">
        <v>1</v>
      </c>
      <c r="G321" s="228"/>
      <c r="H321" s="229"/>
    </row>
    <row r="322" spans="1:8" s="181" customFormat="1" ht="24" customHeight="1">
      <c r="A322" s="230">
        <v>76</v>
      </c>
      <c r="B322" s="231" t="s">
        <v>488</v>
      </c>
      <c r="C322" s="231" t="s">
        <v>376</v>
      </c>
      <c r="D322" s="231" t="s">
        <v>377</v>
      </c>
      <c r="E322" s="231" t="s">
        <v>220</v>
      </c>
      <c r="F322" s="232">
        <v>1</v>
      </c>
      <c r="G322" s="233"/>
      <c r="H322" s="234"/>
    </row>
    <row r="323" spans="1:8" s="181" customFormat="1" ht="24" customHeight="1">
      <c r="A323" s="235">
        <v>77</v>
      </c>
      <c r="B323" s="236" t="s">
        <v>488</v>
      </c>
      <c r="C323" s="236" t="s">
        <v>379</v>
      </c>
      <c r="D323" s="236" t="s">
        <v>380</v>
      </c>
      <c r="E323" s="236" t="s">
        <v>220</v>
      </c>
      <c r="F323" s="237">
        <v>1</v>
      </c>
      <c r="G323" s="238"/>
      <c r="H323" s="239"/>
    </row>
    <row r="324" spans="1:8" s="181" customFormat="1" ht="21" customHeight="1">
      <c r="A324" s="186"/>
      <c r="B324" s="187"/>
      <c r="C324" s="187" t="s">
        <v>235</v>
      </c>
      <c r="D324" s="187" t="s">
        <v>381</v>
      </c>
      <c r="E324" s="187"/>
      <c r="F324" s="188"/>
      <c r="G324" s="189"/>
      <c r="H324" s="189"/>
    </row>
    <row r="325" spans="1:8" s="181" customFormat="1" ht="21" customHeight="1">
      <c r="A325" s="186"/>
      <c r="B325" s="187"/>
      <c r="C325" s="187" t="s">
        <v>382</v>
      </c>
      <c r="D325" s="187" t="s">
        <v>383</v>
      </c>
      <c r="E325" s="187"/>
      <c r="F325" s="188"/>
      <c r="G325" s="189"/>
      <c r="H325" s="189"/>
    </row>
    <row r="326" spans="1:8" s="181" customFormat="1" ht="24" customHeight="1">
      <c r="A326" s="190">
        <v>78</v>
      </c>
      <c r="B326" s="191" t="s">
        <v>488</v>
      </c>
      <c r="C326" s="191" t="s">
        <v>385</v>
      </c>
      <c r="D326" s="191" t="s">
        <v>567</v>
      </c>
      <c r="E326" s="191" t="s">
        <v>220</v>
      </c>
      <c r="F326" s="192">
        <v>1</v>
      </c>
      <c r="G326" s="193"/>
      <c r="H326" s="194"/>
    </row>
    <row r="327" spans="1:8" s="181" customFormat="1" ht="34.5" customHeight="1">
      <c r="A327" s="245">
        <v>79</v>
      </c>
      <c r="B327" s="246"/>
      <c r="C327" s="246" t="s">
        <v>387</v>
      </c>
      <c r="D327" s="246" t="s">
        <v>388</v>
      </c>
      <c r="E327" s="246" t="s">
        <v>220</v>
      </c>
      <c r="F327" s="247">
        <v>1</v>
      </c>
      <c r="G327" s="248"/>
      <c r="H327" s="249"/>
    </row>
    <row r="328" spans="1:8" s="181" customFormat="1" ht="24" customHeight="1">
      <c r="A328" s="255">
        <v>80</v>
      </c>
      <c r="B328" s="256"/>
      <c r="C328" s="256" t="s">
        <v>390</v>
      </c>
      <c r="D328" s="256" t="s">
        <v>391</v>
      </c>
      <c r="E328" s="256" t="s">
        <v>220</v>
      </c>
      <c r="F328" s="257">
        <v>1</v>
      </c>
      <c r="G328" s="258"/>
      <c r="H328" s="259"/>
    </row>
    <row r="329" spans="1:8" s="181" customFormat="1" ht="21" customHeight="1">
      <c r="A329" s="265"/>
      <c r="B329" s="266"/>
      <c r="C329" s="266"/>
      <c r="D329" s="266" t="s">
        <v>91</v>
      </c>
      <c r="E329" s="266"/>
      <c r="F329" s="267"/>
      <c r="G329" s="268"/>
      <c r="H329" s="26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Macronera</dc:creator>
  <cp:keywords/>
  <dc:description/>
  <cp:lastModifiedBy>Macronera</cp:lastModifiedBy>
  <dcterms:created xsi:type="dcterms:W3CDTF">2013-06-20T06:37:57Z</dcterms:created>
  <dcterms:modified xsi:type="dcterms:W3CDTF">2013-06-20T10:41:58Z</dcterms:modified>
  <cp:category/>
  <cp:version/>
  <cp:contentType/>
  <cp:contentStatus/>
</cp:coreProperties>
</file>