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 list" sheetId="1" r:id="rId1"/>
    <sheet name="Rekapitulace" sheetId="2" r:id="rId2"/>
    <sheet name="Rozpocet" sheetId="3" r:id="rId3"/>
    <sheet name="#Figury" sheetId="4" state="hidden" r:id="rId4"/>
    <sheet name="výpočty k VV" sheetId="5" r:id="rId5"/>
  </sheets>
  <definedNames/>
  <calcPr fullCalcOnLoad="1"/>
</workbook>
</file>

<file path=xl/sharedStrings.xml><?xml version="1.0" encoding="utf-8"?>
<sst xmlns="http://schemas.openxmlformats.org/spreadsheetml/2006/main" count="224" uniqueCount="139">
  <si>
    <t>KRYCÍ LIST ROZPOČTU</t>
  </si>
  <si>
    <t>Název stavby</t>
  </si>
  <si>
    <t>PřF UK Viničná 7,Praha 2</t>
  </si>
  <si>
    <t>JKSO</t>
  </si>
  <si>
    <t xml:space="preserve"> </t>
  </si>
  <si>
    <t>Kód stavby</t>
  </si>
  <si>
    <t>pfukvin</t>
  </si>
  <si>
    <t>Název objektu</t>
  </si>
  <si>
    <t>EČO</t>
  </si>
  <si>
    <t>Kód objektu</t>
  </si>
  <si>
    <t>prfukschod0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</si>
  <si>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</si>
  <si>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</si>
  <si>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</si>
  <si>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</si>
  <si>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</si>
  <si>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</si>
  <si>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</si>
  <si>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</si>
  <si>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PřF UK v Praze,Albertov 6,P2</t>
  </si>
  <si>
    <t>Projektant</t>
  </si>
  <si>
    <t>arch.ateliér AA-Ježková,Jaroš,Kmochova 15,P5</t>
  </si>
  <si>
    <t>Zhotovitel</t>
  </si>
  <si>
    <t>Rozpočet číslo</t>
  </si>
  <si>
    <t>Zpracoval</t>
  </si>
  <si>
    <t>Dne</t>
  </si>
  <si>
    <t>ing.I.Prágrová</t>
  </si>
  <si>
    <t>29.05.2012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</si>
  <si>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</si>
  <si>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</si>
  <si>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</si>
  <si>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</si>
  <si>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</si>
  <si>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</si>
  <si>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</si>
  <si>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</si>
  <si>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</si>
  <si>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</si>
  <si>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</si>
  <si>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</si>
  <si>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</si>
  <si>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</si>
  <si>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</si>
  <si>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</si>
  <si>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</si>
  <si>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</si>
  <si>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</si>
  <si>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</si>
  <si>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</si>
  <si>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</si>
  <si>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</si>
  <si>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</si>
  <si>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</si>
  <si>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</si>
  <si>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</si>
  <si>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</si>
  <si>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</si>
  <si>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</si>
  <si>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</si>
  <si>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</si>
  <si>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</si>
  <si>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</si>
  <si>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</si>
  <si>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</si>
  <si>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</si>
  <si>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</si>
  <si>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</si>
  <si>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</si>
  <si>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</si>
  <si>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</si>
  <si>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</si>
  <si>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</si>
  <si>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</si>
  <si>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</si>
  <si>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</si>
  <si>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</si>
  <si>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</si>
  <si>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</si>
  <si>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</si>
  <si>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</si>
  <si>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</si>
  <si>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</si>
  <si>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</si>
  <si>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</si>
  <si>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4.6.2012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</si>
  <si>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</si>
  <si>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</si>
  <si>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</si>
  <si>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</si>
  <si>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</si>
  <si>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</si>
  <si>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</si>
  <si>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</si>
  <si>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</si>
  <si>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</si>
  <si>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</si>
  <si>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</si>
  <si>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</si>
  <si>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</si>
  <si>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</si>
  <si>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</si>
  <si>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</si>
  <si>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</si>
  <si>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Typ položky</t>
  </si>
  <si>
    <t>Úroveň</t>
  </si>
  <si>
    <t>3</t>
  </si>
  <si>
    <t>1</t>
  </si>
  <si>
    <t>K</t>
  </si>
  <si>
    <t>2</t>
  </si>
  <si>
    <t>4</t>
  </si>
  <si>
    <t>5</t>
  </si>
  <si>
    <t>6</t>
  </si>
  <si>
    <t>7</t>
  </si>
  <si>
    <t>8</t>
  </si>
  <si>
    <t>PK</t>
  </si>
  <si>
    <t>komplet</t>
  </si>
  <si>
    <t>772</t>
  </si>
  <si>
    <t>Podlahy z kamene</t>
  </si>
  <si>
    <t>57</t>
  </si>
  <si>
    <t>7721001</t>
  </si>
  <si>
    <t>kamenické práce-repase žulových stupňů předního schodiště,vč.patinace a chemického ošetření (cca 115m2)</t>
  </si>
  <si>
    <t>58</t>
  </si>
  <si>
    <t>7721002</t>
  </si>
  <si>
    <t>kamenické práce-repase pískovcových stupňů zadního schodiště,vč.patinace a chemického ošetření (cca 80,5m2)</t>
  </si>
  <si>
    <t>59</t>
  </si>
  <si>
    <t>7721003</t>
  </si>
  <si>
    <t>kamenické práce-repase kamenného zábradlí předního schodiště a zábradlí v hale,vč.patinace a chemického ošetření (cca 35,5m2)</t>
  </si>
  <si>
    <t>60</t>
  </si>
  <si>
    <t>998772203</t>
  </si>
  <si>
    <t>Přesun hmot procentní pro podlahy z kamene v objektech v do 60 m</t>
  </si>
  <si>
    <t>ZADÁNÍ S VÝKAZEM VÝMĚR</t>
  </si>
  <si>
    <t>Stavba:   PřF UK Viničná 7,Praha 2</t>
  </si>
  <si>
    <t>Objekt:   Úpravy hlavního a zadního schodiště</t>
  </si>
  <si>
    <t xml:space="preserve">JKSO:   </t>
  </si>
  <si>
    <t>Datum:   29.5.2012</t>
  </si>
  <si>
    <t>Jednotková cena zadání</t>
  </si>
  <si>
    <t>Celková cena zadání</t>
  </si>
  <si>
    <t>R</t>
  </si>
  <si>
    <t>kamenické práce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</si>
</sst>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</numFmts>
  <fonts count="55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u val="single"/>
      <sz val="8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0">
    <xf numFmtId="0" fontId="0" fillId="0" borderId="0" xfId="0" applyAlignment="1">
      <alignment vertical="top" wrapText="1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18" fillId="0" borderId="0" xfId="0" applyFont="1" applyAlignment="1">
      <alignment horizontal="left" vertical="top"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8" fillId="33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3" fillId="34" borderId="63" xfId="0" applyFont="1" applyFill="1" applyBorder="1" applyAlignment="1" applyProtection="1">
      <alignment horizontal="center" vertical="center" wrapText="1"/>
      <protection/>
    </xf>
    <xf numFmtId="0" fontId="19" fillId="34" borderId="63" xfId="0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167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165" fontId="3" fillId="0" borderId="64" xfId="0" applyNumberFormat="1" applyFont="1" applyBorder="1" applyAlignment="1">
      <alignment horizontal="right"/>
    </xf>
    <xf numFmtId="0" fontId="3" fillId="0" borderId="65" xfId="0" applyFont="1" applyBorder="1" applyAlignment="1">
      <alignment horizontal="left" wrapText="1"/>
    </xf>
    <xf numFmtId="167" fontId="3" fillId="0" borderId="65" xfId="0" applyNumberFormat="1" applyFont="1" applyBorder="1" applyAlignment="1">
      <alignment horizontal="right"/>
    </xf>
    <xf numFmtId="166" fontId="3" fillId="0" borderId="65" xfId="0" applyNumberFormat="1" applyFont="1" applyBorder="1" applyAlignment="1">
      <alignment horizontal="right"/>
    </xf>
    <xf numFmtId="166" fontId="3" fillId="0" borderId="66" xfId="0" applyNumberFormat="1" applyFont="1" applyBorder="1" applyAlignment="1">
      <alignment horizontal="right"/>
    </xf>
    <xf numFmtId="165" fontId="3" fillId="0" borderId="67" xfId="0" applyNumberFormat="1" applyFont="1" applyBorder="1" applyAlignment="1">
      <alignment horizontal="right"/>
    </xf>
    <xf numFmtId="0" fontId="3" fillId="0" borderId="68" xfId="0" applyFont="1" applyBorder="1" applyAlignment="1">
      <alignment horizontal="left" wrapText="1"/>
    </xf>
    <xf numFmtId="167" fontId="3" fillId="0" borderId="68" xfId="0" applyNumberFormat="1" applyFont="1" applyBorder="1" applyAlignment="1">
      <alignment horizontal="right"/>
    </xf>
    <xf numFmtId="166" fontId="3" fillId="0" borderId="68" xfId="0" applyNumberFormat="1" applyFont="1" applyBorder="1" applyAlignment="1">
      <alignment horizontal="right"/>
    </xf>
    <xf numFmtId="166" fontId="3" fillId="0" borderId="69" xfId="0" applyNumberFormat="1" applyFont="1" applyBorder="1" applyAlignment="1">
      <alignment horizontal="right"/>
    </xf>
    <xf numFmtId="165" fontId="3" fillId="0" borderId="70" xfId="0" applyNumberFormat="1" applyFont="1" applyBorder="1" applyAlignment="1">
      <alignment horizontal="right"/>
    </xf>
    <xf numFmtId="0" fontId="3" fillId="0" borderId="71" xfId="0" applyFont="1" applyBorder="1" applyAlignment="1">
      <alignment horizontal="left" wrapText="1"/>
    </xf>
    <xf numFmtId="167" fontId="3" fillId="0" borderId="71" xfId="0" applyNumberFormat="1" applyFont="1" applyBorder="1" applyAlignment="1">
      <alignment horizontal="right"/>
    </xf>
    <xf numFmtId="166" fontId="3" fillId="0" borderId="71" xfId="0" applyNumberFormat="1" applyFont="1" applyBorder="1" applyAlignment="1">
      <alignment horizontal="right"/>
    </xf>
    <xf numFmtId="166" fontId="3" fillId="0" borderId="72" xfId="0" applyNumberFormat="1" applyFont="1" applyBorder="1" applyAlignment="1">
      <alignment horizontal="right"/>
    </xf>
    <xf numFmtId="165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wrapText="1"/>
    </xf>
    <xf numFmtId="167" fontId="20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0" fontId="9" fillId="35" borderId="0" xfId="0" applyFont="1" applyFill="1" applyAlignment="1" applyProtection="1">
      <alignment horizontal="left" vertical="center"/>
      <protection/>
    </xf>
    <xf numFmtId="0" fontId="15" fillId="35" borderId="0" xfId="0" applyFont="1" applyFill="1" applyAlignment="1" applyProtection="1">
      <alignment horizontal="center" vertical="center"/>
      <protection/>
    </xf>
    <xf numFmtId="0" fontId="15" fillId="35" borderId="0" xfId="0" applyFont="1" applyFill="1" applyAlignment="1" applyProtection="1">
      <alignment horizontal="left" vertical="center"/>
      <protection/>
    </xf>
    <xf numFmtId="166" fontId="15" fillId="35" borderId="0" xfId="0" applyNumberFormat="1" applyFont="1" applyFill="1" applyAlignment="1" applyProtection="1">
      <alignment horizontal="right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left" vertical="center"/>
      <protection/>
    </xf>
    <xf numFmtId="0" fontId="2" fillId="35" borderId="0" xfId="0" applyFont="1" applyFill="1" applyAlignment="1" applyProtection="1">
      <alignment horizontal="left" vertical="center" wrapText="1"/>
      <protection/>
    </xf>
    <xf numFmtId="167" fontId="2" fillId="35" borderId="0" xfId="0" applyNumberFormat="1" applyFont="1" applyFill="1" applyAlignment="1" applyProtection="1">
      <alignment horizontal="right" vertical="center"/>
      <protection/>
    </xf>
    <xf numFmtId="166" fontId="2" fillId="35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defaultGridColor="0" zoomScalePageLayoutView="0" colorId="8" workbookViewId="0" topLeftCell="A1">
      <selection activeCell="J9" sqref="J9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2.7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2" t="s">
        <v>138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8</v>
      </c>
      <c r="P7" s="22"/>
      <c r="Q7" s="25"/>
      <c r="R7" s="23"/>
      <c r="S7" s="21"/>
    </row>
    <row r="8" spans="1:19" ht="12.75" customHeight="1" hidden="1">
      <c r="A8" s="15"/>
      <c r="B8" s="16" t="s">
        <v>9</v>
      </c>
      <c r="C8" s="16"/>
      <c r="D8" s="16"/>
      <c r="E8" s="22" t="s">
        <v>10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11</v>
      </c>
      <c r="C9" s="16"/>
      <c r="D9" s="16"/>
      <c r="E9" s="26" t="s">
        <v>4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12</v>
      </c>
      <c r="P9" s="29"/>
      <c r="Q9" s="30"/>
      <c r="R9" s="28"/>
      <c r="S9" s="21"/>
    </row>
    <row r="10" spans="1:19" ht="12.75" customHeight="1" hidden="1">
      <c r="A10" s="15"/>
      <c r="B10" s="16" t="s">
        <v>13</v>
      </c>
      <c r="C10" s="16"/>
      <c r="D10" s="16"/>
      <c r="E10" s="31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2.75" customHeight="1" hidden="1">
      <c r="A11" s="15"/>
      <c r="B11" s="16" t="s">
        <v>14</v>
      </c>
      <c r="C11" s="16"/>
      <c r="D11" s="16"/>
      <c r="E11" s="31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2.75" customHeight="1" hidden="1">
      <c r="A12" s="15"/>
      <c r="B12" s="16" t="s">
        <v>15</v>
      </c>
      <c r="C12" s="16"/>
      <c r="D12" s="16"/>
      <c r="E12" s="31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2.75" customHeight="1" hidden="1">
      <c r="A13" s="15"/>
      <c r="B13" s="16"/>
      <c r="C13" s="16"/>
      <c r="D13" s="16"/>
      <c r="E13" s="31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2.75" customHeight="1" hidden="1">
      <c r="A14" s="15"/>
      <c r="B14" s="16"/>
      <c r="C14" s="16"/>
      <c r="D14" s="16"/>
      <c r="E14" s="31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2.75" customHeight="1" hidden="1">
      <c r="A15" s="15"/>
      <c r="B15" s="16"/>
      <c r="C15" s="16"/>
      <c r="D15" s="16"/>
      <c r="E15" s="31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2.75" customHeight="1" hidden="1">
      <c r="A16" s="15"/>
      <c r="B16" s="16"/>
      <c r="C16" s="16"/>
      <c r="D16" s="16"/>
      <c r="E16" s="31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2.75" customHeight="1" hidden="1">
      <c r="A17" s="15"/>
      <c r="B17" s="16"/>
      <c r="C17" s="16"/>
      <c r="D17" s="16"/>
      <c r="E17" s="31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2.75" customHeight="1" hidden="1">
      <c r="A18" s="15"/>
      <c r="B18" s="16"/>
      <c r="C18" s="16"/>
      <c r="D18" s="16"/>
      <c r="E18" s="31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2.75" customHeight="1" hidden="1">
      <c r="A19" s="15"/>
      <c r="B19" s="16"/>
      <c r="C19" s="16"/>
      <c r="D19" s="16"/>
      <c r="E19" s="31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2.75" customHeight="1" hidden="1">
      <c r="A20" s="15"/>
      <c r="B20" s="16"/>
      <c r="C20" s="16"/>
      <c r="D20" s="16"/>
      <c r="E20" s="31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2.75" customHeight="1" hidden="1">
      <c r="A21" s="15"/>
      <c r="B21" s="16"/>
      <c r="C21" s="16"/>
      <c r="D21" s="16"/>
      <c r="E21" s="31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2.75" customHeight="1" hidden="1">
      <c r="A22" s="15"/>
      <c r="B22" s="16"/>
      <c r="C22" s="16"/>
      <c r="D22" s="16"/>
      <c r="E22" s="31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2.75" customHeight="1" hidden="1">
      <c r="A23" s="15"/>
      <c r="B23" s="16"/>
      <c r="C23" s="16"/>
      <c r="D23" s="16"/>
      <c r="E23" s="31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2.75" customHeight="1" hidden="1">
      <c r="A24" s="15"/>
      <c r="B24" s="16"/>
      <c r="C24" s="16"/>
      <c r="D24" s="16"/>
      <c r="E24" s="31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16</v>
      </c>
      <c r="P25" s="16" t="s">
        <v>17</v>
      </c>
      <c r="Q25" s="16"/>
      <c r="R25" s="16"/>
      <c r="S25" s="21"/>
    </row>
    <row r="26" spans="1:19" ht="17.25" customHeight="1">
      <c r="A26" s="15"/>
      <c r="B26" s="16" t="s">
        <v>18</v>
      </c>
      <c r="C26" s="16"/>
      <c r="D26" s="16"/>
      <c r="E26" s="17" t="s">
        <v>19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20</v>
      </c>
      <c r="C27" s="16"/>
      <c r="D27" s="16"/>
      <c r="E27" s="22" t="s">
        <v>21</v>
      </c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22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23</v>
      </c>
      <c r="F30" s="16"/>
      <c r="G30" s="16" t="s">
        <v>24</v>
      </c>
      <c r="H30" s="16"/>
      <c r="I30" s="16"/>
      <c r="J30" s="16"/>
      <c r="K30" s="16"/>
      <c r="L30" s="16"/>
      <c r="M30" s="16"/>
      <c r="N30" s="16"/>
      <c r="O30" s="36" t="s">
        <v>25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/>
      <c r="F31" s="16"/>
      <c r="G31" s="33" t="s">
        <v>26</v>
      </c>
      <c r="H31" s="38"/>
      <c r="I31" s="39"/>
      <c r="J31" s="16"/>
      <c r="K31" s="16"/>
      <c r="L31" s="16"/>
      <c r="M31" s="16"/>
      <c r="N31" s="16"/>
      <c r="O31" s="40" t="s">
        <v>27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28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29</v>
      </c>
      <c r="B34" s="50"/>
      <c r="C34" s="50"/>
      <c r="D34" s="51"/>
      <c r="E34" s="52" t="s">
        <v>30</v>
      </c>
      <c r="F34" s="51"/>
      <c r="G34" s="52" t="s">
        <v>31</v>
      </c>
      <c r="H34" s="50"/>
      <c r="I34" s="51"/>
      <c r="J34" s="52" t="s">
        <v>32</v>
      </c>
      <c r="K34" s="50"/>
      <c r="L34" s="52" t="s">
        <v>33</v>
      </c>
      <c r="M34" s="50"/>
      <c r="N34" s="50"/>
      <c r="O34" s="51"/>
      <c r="P34" s="52" t="s">
        <v>34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35</v>
      </c>
      <c r="F36" s="46"/>
      <c r="G36" s="46"/>
      <c r="H36" s="46"/>
      <c r="I36" s="46"/>
      <c r="J36" s="63" t="s">
        <v>36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37</v>
      </c>
      <c r="B37" s="65"/>
      <c r="C37" s="66" t="s">
        <v>38</v>
      </c>
      <c r="D37" s="67"/>
      <c r="E37" s="67"/>
      <c r="F37" s="68"/>
      <c r="G37" s="64" t="s">
        <v>39</v>
      </c>
      <c r="H37" s="69"/>
      <c r="I37" s="66" t="s">
        <v>40</v>
      </c>
      <c r="J37" s="67"/>
      <c r="K37" s="67"/>
      <c r="L37" s="64" t="s">
        <v>41</v>
      </c>
      <c r="M37" s="69"/>
      <c r="N37" s="66" t="s">
        <v>42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43</v>
      </c>
      <c r="C38" s="19"/>
      <c r="D38" s="72" t="s">
        <v>44</v>
      </c>
      <c r="E38" s="73">
        <v>0</v>
      </c>
      <c r="F38" s="74"/>
      <c r="G38" s="70">
        <v>8</v>
      </c>
      <c r="H38" s="75" t="s">
        <v>45</v>
      </c>
      <c r="I38" s="35"/>
      <c r="J38" s="76">
        <v>0</v>
      </c>
      <c r="K38" s="77"/>
      <c r="L38" s="70">
        <v>13</v>
      </c>
      <c r="M38" s="33" t="s">
        <v>46</v>
      </c>
      <c r="N38" s="38"/>
      <c r="O38" s="38"/>
      <c r="P38" s="78">
        <f>M49</f>
        <v>20</v>
      </c>
      <c r="Q38" s="79" t="s">
        <v>47</v>
      </c>
      <c r="R38" s="73">
        <v>0</v>
      </c>
      <c r="S38" s="74"/>
    </row>
    <row r="39" spans="1:19" ht="20.25" customHeight="1">
      <c r="A39" s="70">
        <v>2</v>
      </c>
      <c r="B39" s="80"/>
      <c r="C39" s="28"/>
      <c r="D39" s="72" t="s">
        <v>48</v>
      </c>
      <c r="E39" s="73">
        <v>0</v>
      </c>
      <c r="F39" s="74"/>
      <c r="G39" s="70">
        <v>9</v>
      </c>
      <c r="H39" s="16" t="s">
        <v>49</v>
      </c>
      <c r="I39" s="72"/>
      <c r="J39" s="76">
        <v>0</v>
      </c>
      <c r="K39" s="77"/>
      <c r="L39" s="70">
        <v>14</v>
      </c>
      <c r="M39" s="33" t="s">
        <v>50</v>
      </c>
      <c r="N39" s="38"/>
      <c r="O39" s="38"/>
      <c r="P39" s="78">
        <f>M49</f>
        <v>20</v>
      </c>
      <c r="Q39" s="79" t="s">
        <v>47</v>
      </c>
      <c r="R39" s="73">
        <v>0</v>
      </c>
      <c r="S39" s="74"/>
    </row>
    <row r="40" spans="1:19" ht="20.25" customHeight="1">
      <c r="A40" s="70">
        <v>3</v>
      </c>
      <c r="B40" s="71" t="s">
        <v>51</v>
      </c>
      <c r="C40" s="19"/>
      <c r="D40" s="72" t="s">
        <v>44</v>
      </c>
      <c r="E40" s="73">
        <v>0</v>
      </c>
      <c r="F40" s="74"/>
      <c r="G40" s="70">
        <v>10</v>
      </c>
      <c r="H40" s="75" t="s">
        <v>52</v>
      </c>
      <c r="I40" s="35"/>
      <c r="J40" s="76">
        <v>0</v>
      </c>
      <c r="K40" s="77"/>
      <c r="L40" s="70">
        <v>15</v>
      </c>
      <c r="M40" s="33" t="s">
        <v>53</v>
      </c>
      <c r="N40" s="38"/>
      <c r="O40" s="38"/>
      <c r="P40" s="78">
        <f>M49</f>
        <v>20</v>
      </c>
      <c r="Q40" s="79" t="s">
        <v>47</v>
      </c>
      <c r="R40" s="73">
        <v>0</v>
      </c>
      <c r="S40" s="74"/>
    </row>
    <row r="41" spans="1:19" ht="20.25" customHeight="1">
      <c r="A41" s="70">
        <v>4</v>
      </c>
      <c r="B41" s="80"/>
      <c r="C41" s="28"/>
      <c r="D41" s="72" t="s">
        <v>48</v>
      </c>
      <c r="E41" s="73">
        <v>0</v>
      </c>
      <c r="F41" s="74"/>
      <c r="G41" s="70">
        <v>11</v>
      </c>
      <c r="H41" s="75"/>
      <c r="I41" s="35"/>
      <c r="J41" s="76">
        <v>0</v>
      </c>
      <c r="K41" s="77"/>
      <c r="L41" s="70">
        <v>16</v>
      </c>
      <c r="M41" s="33" t="s">
        <v>54</v>
      </c>
      <c r="N41" s="38"/>
      <c r="O41" s="38"/>
      <c r="P41" s="78">
        <f>M49</f>
        <v>20</v>
      </c>
      <c r="Q41" s="79" t="s">
        <v>47</v>
      </c>
      <c r="R41" s="73">
        <v>0</v>
      </c>
      <c r="S41" s="74"/>
    </row>
    <row r="42" spans="1:19" ht="20.25" customHeight="1">
      <c r="A42" s="70">
        <v>5</v>
      </c>
      <c r="B42" s="71" t="s">
        <v>55</v>
      </c>
      <c r="C42" s="19"/>
      <c r="D42" s="72" t="s">
        <v>44</v>
      </c>
      <c r="E42" s="73">
        <v>0</v>
      </c>
      <c r="F42" s="74"/>
      <c r="G42" s="81"/>
      <c r="H42" s="38"/>
      <c r="I42" s="35"/>
      <c r="J42" s="82"/>
      <c r="K42" s="77"/>
      <c r="L42" s="70">
        <v>17</v>
      </c>
      <c r="M42" s="33" t="s">
        <v>56</v>
      </c>
      <c r="N42" s="38"/>
      <c r="O42" s="38"/>
      <c r="P42" s="78">
        <f>M49</f>
        <v>20</v>
      </c>
      <c r="Q42" s="79" t="s">
        <v>47</v>
      </c>
      <c r="R42" s="73">
        <v>0</v>
      </c>
      <c r="S42" s="74"/>
    </row>
    <row r="43" spans="1:19" ht="20.25" customHeight="1">
      <c r="A43" s="70">
        <v>6</v>
      </c>
      <c r="B43" s="80"/>
      <c r="C43" s="28"/>
      <c r="D43" s="72" t="s">
        <v>48</v>
      </c>
      <c r="E43" s="73">
        <v>0</v>
      </c>
      <c r="F43" s="74"/>
      <c r="G43" s="81"/>
      <c r="H43" s="38"/>
      <c r="I43" s="35"/>
      <c r="J43" s="82"/>
      <c r="K43" s="77"/>
      <c r="L43" s="70">
        <v>18</v>
      </c>
      <c r="M43" s="75" t="s">
        <v>57</v>
      </c>
      <c r="N43" s="38"/>
      <c r="O43" s="38"/>
      <c r="P43" s="38"/>
      <c r="Q43" s="35"/>
      <c r="R43" s="73">
        <v>0</v>
      </c>
      <c r="S43" s="74"/>
    </row>
    <row r="44" spans="1:19" ht="20.25" customHeight="1">
      <c r="A44" s="70">
        <v>7</v>
      </c>
      <c r="B44" s="83" t="s">
        <v>58</v>
      </c>
      <c r="C44" s="38"/>
      <c r="D44" s="35"/>
      <c r="E44" s="84" t="e">
        <f>Rekapitulace!C15</f>
        <v>#REF!</v>
      </c>
      <c r="F44" s="48"/>
      <c r="G44" s="70">
        <v>12</v>
      </c>
      <c r="H44" s="83" t="s">
        <v>59</v>
      </c>
      <c r="I44" s="35"/>
      <c r="J44" s="85">
        <f>SUM(J38:J41)</f>
        <v>0</v>
      </c>
      <c r="K44" s="86"/>
      <c r="L44" s="70">
        <v>19</v>
      </c>
      <c r="M44" s="71" t="s">
        <v>60</v>
      </c>
      <c r="N44" s="18"/>
      <c r="O44" s="18"/>
      <c r="P44" s="18"/>
      <c r="Q44" s="87"/>
      <c r="R44" s="84">
        <f>SUM(R38:R43)</f>
        <v>0</v>
      </c>
      <c r="S44" s="48"/>
    </row>
    <row r="45" spans="1:19" ht="20.25" customHeight="1">
      <c r="A45" s="88">
        <v>20</v>
      </c>
      <c r="B45" s="89" t="s">
        <v>61</v>
      </c>
      <c r="C45" s="90"/>
      <c r="D45" s="91"/>
      <c r="E45" s="92">
        <v>0</v>
      </c>
      <c r="F45" s="44"/>
      <c r="G45" s="88">
        <v>21</v>
      </c>
      <c r="H45" s="89" t="s">
        <v>62</v>
      </c>
      <c r="I45" s="91"/>
      <c r="J45" s="93">
        <v>0</v>
      </c>
      <c r="K45" s="94">
        <f>M49</f>
        <v>20</v>
      </c>
      <c r="L45" s="88">
        <v>22</v>
      </c>
      <c r="M45" s="89" t="s">
        <v>63</v>
      </c>
      <c r="N45" s="90"/>
      <c r="O45" s="90"/>
      <c r="P45" s="90"/>
      <c r="Q45" s="91"/>
      <c r="R45" s="92">
        <v>0</v>
      </c>
      <c r="S45" s="44"/>
    </row>
    <row r="46" spans="1:19" ht="20.25" customHeight="1">
      <c r="A46" s="95" t="s">
        <v>20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4" t="s">
        <v>64</v>
      </c>
      <c r="M46" s="51"/>
      <c r="N46" s="66" t="s">
        <v>65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0">
        <v>23</v>
      </c>
      <c r="M47" s="75" t="s">
        <v>66</v>
      </c>
      <c r="N47" s="38"/>
      <c r="O47" s="38"/>
      <c r="P47" s="38"/>
      <c r="Q47" s="74"/>
      <c r="R47" s="84" t="e">
        <f>ROUND(E44+J44+R44+E45+J45+R45,2)</f>
        <v>#REF!</v>
      </c>
      <c r="S47" s="48"/>
    </row>
    <row r="48" spans="1:19" ht="20.25" customHeight="1">
      <c r="A48" s="99" t="s">
        <v>67</v>
      </c>
      <c r="B48" s="27"/>
      <c r="C48" s="27"/>
      <c r="D48" s="27"/>
      <c r="E48" s="27"/>
      <c r="F48" s="28"/>
      <c r="G48" s="100" t="s">
        <v>68</v>
      </c>
      <c r="H48" s="27"/>
      <c r="I48" s="27"/>
      <c r="J48" s="27"/>
      <c r="K48" s="27"/>
      <c r="L48" s="70">
        <v>24</v>
      </c>
      <c r="M48" s="101">
        <v>14</v>
      </c>
      <c r="N48" s="28" t="s">
        <v>47</v>
      </c>
      <c r="O48" s="102" t="e">
        <f>R47-O49</f>
        <v>#REF!</v>
      </c>
      <c r="P48" s="38" t="s">
        <v>69</v>
      </c>
      <c r="Q48" s="35"/>
      <c r="R48" s="103" t="e">
        <f>ROUNDUP(O48*M48/100,1)</f>
        <v>#REF!</v>
      </c>
      <c r="S48" s="104"/>
    </row>
    <row r="49" spans="1:19" ht="20.25" customHeight="1">
      <c r="A49" s="105" t="s">
        <v>18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0">
        <v>25</v>
      </c>
      <c r="M49" s="107">
        <v>20</v>
      </c>
      <c r="N49" s="35" t="s">
        <v>47</v>
      </c>
      <c r="O49" s="102" t="e">
        <f>R47</f>
        <v>#REF!</v>
      </c>
      <c r="P49" s="38" t="s">
        <v>69</v>
      </c>
      <c r="Q49" s="35"/>
      <c r="R49" s="73" t="e">
        <f>ROUNDUP(O49*M49/100,1)</f>
        <v>#REF!</v>
      </c>
      <c r="S49" s="74"/>
    </row>
    <row r="50" spans="1:19" ht="20.25" customHeigh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8" t="s">
        <v>70</v>
      </c>
      <c r="N50" s="90"/>
      <c r="O50" s="90"/>
      <c r="P50" s="90"/>
      <c r="Q50" s="109"/>
      <c r="R50" s="110" t="e">
        <f>R47+R48+R49</f>
        <v>#REF!</v>
      </c>
      <c r="S50" s="111"/>
    </row>
    <row r="51" spans="1:19" ht="20.25" customHeight="1">
      <c r="A51" s="99" t="s">
        <v>67</v>
      </c>
      <c r="B51" s="27"/>
      <c r="C51" s="27"/>
      <c r="D51" s="27"/>
      <c r="E51" s="27"/>
      <c r="F51" s="28"/>
      <c r="G51" s="100" t="s">
        <v>68</v>
      </c>
      <c r="H51" s="27"/>
      <c r="I51" s="27"/>
      <c r="J51" s="27"/>
      <c r="K51" s="27"/>
      <c r="L51" s="64" t="s">
        <v>71</v>
      </c>
      <c r="M51" s="51"/>
      <c r="N51" s="66" t="s">
        <v>72</v>
      </c>
      <c r="O51" s="50"/>
      <c r="P51" s="50"/>
      <c r="Q51" s="50"/>
      <c r="R51" s="112"/>
      <c r="S51" s="53"/>
    </row>
    <row r="52" spans="1:19" ht="20.25" customHeight="1">
      <c r="A52" s="105" t="s">
        <v>22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0">
        <v>27</v>
      </c>
      <c r="M52" s="75" t="s">
        <v>73</v>
      </c>
      <c r="N52" s="38"/>
      <c r="O52" s="38"/>
      <c r="P52" s="38"/>
      <c r="Q52" s="35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0">
        <v>28</v>
      </c>
      <c r="M53" s="75" t="s">
        <v>74</v>
      </c>
      <c r="N53" s="38"/>
      <c r="O53" s="38"/>
      <c r="P53" s="38"/>
      <c r="Q53" s="35"/>
      <c r="R53" s="73">
        <v>0</v>
      </c>
      <c r="S53" s="74"/>
    </row>
    <row r="54" spans="1:19" ht="20.25" customHeight="1">
      <c r="A54" s="113" t="s">
        <v>67</v>
      </c>
      <c r="B54" s="43"/>
      <c r="C54" s="43"/>
      <c r="D54" s="43"/>
      <c r="E54" s="43"/>
      <c r="F54" s="114"/>
      <c r="G54" s="115" t="s">
        <v>68</v>
      </c>
      <c r="H54" s="43"/>
      <c r="I54" s="43"/>
      <c r="J54" s="43"/>
      <c r="K54" s="43"/>
      <c r="L54" s="88">
        <v>29</v>
      </c>
      <c r="M54" s="89" t="s">
        <v>75</v>
      </c>
      <c r="N54" s="90"/>
      <c r="O54" s="90"/>
      <c r="P54" s="90"/>
      <c r="Q54" s="91"/>
      <c r="R54" s="57">
        <v>0</v>
      </c>
      <c r="S54" s="116"/>
    </row>
  </sheetData>
  <sheetProtection selectLockedCells="1" selectUnlockedCells="1"/>
  <printOptions/>
  <pageMargins left="0.5902777777777778" right="0.5902777777777778" top="0.9055555555555556" bottom="0.9055555555555556" header="0.5118055555555555" footer="0.5118055555555555"/>
  <pageSetup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showGridLines="0" defaultGridColor="0" zoomScalePageLayoutView="0" colorId="8" workbookViewId="0" topLeftCell="A1">
      <pane ySplit="13" topLeftCell="A14" activePane="bottomLeft" state="frozen"/>
      <selection pane="topLeft" activeCell="A1" sqref="A1"/>
      <selection pane="bottomLeft" activeCell="B17" sqref="B17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5" width="0" style="1" hidden="1" customWidth="1"/>
    <col min="6" max="16384" width="9.140625" style="1" customWidth="1"/>
  </cols>
  <sheetData>
    <row r="1" spans="1:5" ht="18" customHeight="1">
      <c r="A1" s="117" t="s">
        <v>76</v>
      </c>
      <c r="B1" s="118"/>
      <c r="C1" s="118"/>
      <c r="D1" s="118"/>
      <c r="E1" s="118"/>
    </row>
    <row r="2" spans="1:5" ht="12" customHeight="1">
      <c r="A2" s="119" t="s">
        <v>77</v>
      </c>
      <c r="B2" s="120" t="str">
        <f>'Krycí list'!E5</f>
        <v>PřF UK Viničná 7,Praha 2</v>
      </c>
      <c r="C2" s="121"/>
      <c r="D2" s="121"/>
      <c r="E2" s="121"/>
    </row>
    <row r="3" spans="1:5" ht="12" customHeight="1">
      <c r="A3" s="119" t="s">
        <v>78</v>
      </c>
      <c r="B3" s="120" t="str">
        <f>'Krycí list'!E7</f>
        <v>kamenické práce</v>
      </c>
      <c r="C3" s="122"/>
      <c r="D3" s="120"/>
      <c r="E3" s="123"/>
    </row>
    <row r="4" spans="1:5" ht="12" customHeight="1">
      <c r="A4" s="119" t="s">
        <v>79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80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81</v>
      </c>
      <c r="B7" s="120" t="str">
        <f>'Krycí list'!E26</f>
        <v>PřF UK v Praze,Albertov 6,P2</v>
      </c>
      <c r="C7" s="122"/>
      <c r="D7" s="120"/>
      <c r="E7" s="123"/>
    </row>
    <row r="8" spans="1:5" ht="12" customHeight="1">
      <c r="A8" s="120" t="s">
        <v>82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83</v>
      </c>
      <c r="B9" s="120" t="s">
        <v>84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85</v>
      </c>
      <c r="B11" s="125" t="s">
        <v>86</v>
      </c>
      <c r="C11" s="126" t="s">
        <v>87</v>
      </c>
      <c r="D11" s="127" t="s">
        <v>88</v>
      </c>
      <c r="E11" s="126" t="s">
        <v>89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str">
        <f>Rozpocet!D14</f>
        <v>772</v>
      </c>
      <c r="B14" s="137" t="str">
        <f>Rozpocet!E14</f>
        <v>Podlahy z kamene</v>
      </c>
      <c r="C14" s="138">
        <f>Rozpocet!I14</f>
        <v>0</v>
      </c>
      <c r="D14" s="139">
        <f>Rozpocet!K14</f>
        <v>0</v>
      </c>
      <c r="E14" s="139">
        <f>Rozpocet!M14</f>
        <v>0</v>
      </c>
    </row>
    <row r="15" spans="2:5" s="140" customFormat="1" ht="12.75" customHeight="1">
      <c r="B15" s="141" t="s">
        <v>90</v>
      </c>
      <c r="C15" s="142" t="e">
        <f>Rozpocet!I19</f>
        <v>#REF!</v>
      </c>
      <c r="D15" s="143" t="e">
        <f>Rozpocet!K19</f>
        <v>#REF!</v>
      </c>
      <c r="E15" s="143" t="e">
        <f>Rozpocet!M19</f>
        <v>#REF!</v>
      </c>
    </row>
  </sheetData>
  <sheetProtection selectLockedCells="1" selectUnlockedCells="1"/>
  <printOptions/>
  <pageMargins left="1.1020833333333333" right="1.1020833333333333" top="0.7875" bottom="0.7875" header="0.5118055555555555" footer="0.5118055555555555"/>
  <pageSetup horizontalDpi="300" verticalDpi="3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showGridLines="0" defaultGridColor="0" zoomScalePageLayoutView="0" colorId="8" workbookViewId="0" topLeftCell="A1">
      <pane ySplit="13" topLeftCell="A14" activePane="bottomLeft" state="frozen"/>
      <selection pane="topLeft" activeCell="A1" sqref="A1"/>
      <selection pane="bottomLeft" activeCell="D20" sqref="D20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7" width="0" style="1" hidden="1" customWidth="1"/>
    <col min="18" max="16384" width="9.140625" style="1" customWidth="1"/>
  </cols>
  <sheetData>
    <row r="1" spans="1:15" ht="18" customHeight="1">
      <c r="A1" s="117" t="s">
        <v>91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5"/>
      <c r="O1" s="145"/>
    </row>
    <row r="2" spans="1:15" ht="11.25" customHeight="1">
      <c r="A2" s="119" t="s">
        <v>77</v>
      </c>
      <c r="B2" s="120"/>
      <c r="C2" s="120" t="str">
        <f>'Krycí list'!E5</f>
        <v>PřF UK Viničná 7,Praha 2</v>
      </c>
      <c r="D2" s="120"/>
      <c r="E2" s="120"/>
      <c r="F2" s="120"/>
      <c r="G2" s="120"/>
      <c r="H2" s="120"/>
      <c r="I2" s="120"/>
      <c r="J2" s="120"/>
      <c r="K2" s="120"/>
      <c r="L2" s="144"/>
      <c r="M2" s="144"/>
      <c r="N2" s="145"/>
      <c r="O2" s="145"/>
    </row>
    <row r="3" spans="1:15" ht="11.25" customHeight="1">
      <c r="A3" s="119" t="s">
        <v>78</v>
      </c>
      <c r="B3" s="120"/>
      <c r="C3" s="120" t="str">
        <f>'Krycí list'!E7</f>
        <v>kamenické práce</v>
      </c>
      <c r="D3" s="120"/>
      <c r="E3" s="120"/>
      <c r="F3" s="120"/>
      <c r="G3" s="120"/>
      <c r="H3" s="120"/>
      <c r="I3" s="120"/>
      <c r="J3" s="120"/>
      <c r="K3" s="120"/>
      <c r="L3" s="144"/>
      <c r="M3" s="144"/>
      <c r="N3" s="145"/>
      <c r="O3" s="145"/>
    </row>
    <row r="4" spans="1:15" ht="11.25" customHeight="1">
      <c r="A4" s="119" t="s">
        <v>79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44"/>
      <c r="M4" s="144"/>
      <c r="N4" s="145"/>
      <c r="O4" s="145"/>
    </row>
    <row r="5" spans="1:15" ht="11.25" customHeight="1">
      <c r="A5" s="120" t="s">
        <v>92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44"/>
      <c r="M5" s="144"/>
      <c r="N5" s="145"/>
      <c r="O5" s="145"/>
    </row>
    <row r="6" spans="1:15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4"/>
      <c r="M6" s="144"/>
      <c r="N6" s="145"/>
      <c r="O6" s="145"/>
    </row>
    <row r="7" spans="1:15" ht="11.25" customHeight="1">
      <c r="A7" s="120" t="s">
        <v>81</v>
      </c>
      <c r="B7" s="120"/>
      <c r="C7" s="120" t="str">
        <f>'Krycí list'!E26</f>
        <v>PřF UK v Praze,Albertov 6,P2</v>
      </c>
      <c r="D7" s="120"/>
      <c r="E7" s="120"/>
      <c r="F7" s="120"/>
      <c r="G7" s="120"/>
      <c r="H7" s="120"/>
      <c r="I7" s="120"/>
      <c r="J7" s="120"/>
      <c r="K7" s="120"/>
      <c r="L7" s="144"/>
      <c r="M7" s="144"/>
      <c r="N7" s="145"/>
      <c r="O7" s="145"/>
    </row>
    <row r="8" spans="1:15" ht="11.25" customHeight="1">
      <c r="A8" s="120" t="s">
        <v>82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44"/>
      <c r="M8" s="144"/>
      <c r="N8" s="145"/>
      <c r="O8" s="145"/>
    </row>
    <row r="9" spans="1:15" ht="11.25" customHeight="1">
      <c r="A9" s="120" t="s">
        <v>83</v>
      </c>
      <c r="B9" s="120"/>
      <c r="C9" s="120" t="s">
        <v>84</v>
      </c>
      <c r="D9" s="120"/>
      <c r="E9" s="120"/>
      <c r="F9" s="120"/>
      <c r="G9" s="120"/>
      <c r="H9" s="120"/>
      <c r="I9" s="120"/>
      <c r="J9" s="120"/>
      <c r="K9" s="120"/>
      <c r="L9" s="144"/>
      <c r="M9" s="144"/>
      <c r="N9" s="145"/>
      <c r="O9" s="145"/>
    </row>
    <row r="10" spans="1:15" ht="5.25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5"/>
      <c r="O10" s="145"/>
    </row>
    <row r="11" spans="1:15" ht="21.75" customHeight="1">
      <c r="A11" s="124" t="s">
        <v>93</v>
      </c>
      <c r="B11" s="125" t="s">
        <v>94</v>
      </c>
      <c r="C11" s="125" t="s">
        <v>95</v>
      </c>
      <c r="D11" s="125" t="s">
        <v>96</v>
      </c>
      <c r="E11" s="125" t="s">
        <v>86</v>
      </c>
      <c r="F11" s="125" t="s">
        <v>97</v>
      </c>
      <c r="G11" s="125" t="s">
        <v>98</v>
      </c>
      <c r="H11" s="125" t="s">
        <v>99</v>
      </c>
      <c r="I11" s="125" t="s">
        <v>87</v>
      </c>
      <c r="J11" s="125" t="s">
        <v>100</v>
      </c>
      <c r="K11" s="125" t="s">
        <v>88</v>
      </c>
      <c r="L11" s="125" t="s">
        <v>101</v>
      </c>
      <c r="M11" s="125" t="s">
        <v>102</v>
      </c>
      <c r="N11" s="146" t="s">
        <v>103</v>
      </c>
      <c r="O11" s="147" t="s">
        <v>104</v>
      </c>
    </row>
    <row r="12" spans="1:15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48">
        <v>11</v>
      </c>
      <c r="O12" s="149">
        <v>12</v>
      </c>
    </row>
    <row r="13" spans="1:15" ht="3.75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5"/>
      <c r="O13" s="150"/>
    </row>
    <row r="14" spans="1:15" s="135" customFormat="1" ht="12.75" customHeight="1">
      <c r="A14" s="191"/>
      <c r="B14" s="192" t="s">
        <v>64</v>
      </c>
      <c r="C14" s="191"/>
      <c r="D14" s="193" t="s">
        <v>116</v>
      </c>
      <c r="E14" s="193" t="s">
        <v>117</v>
      </c>
      <c r="F14" s="191"/>
      <c r="G14" s="191"/>
      <c r="H14" s="191"/>
      <c r="I14" s="194">
        <f>SUM(I15:I18)</f>
        <v>0</v>
      </c>
      <c r="K14" s="139">
        <f>SUM(K15:K18)</f>
        <v>0</v>
      </c>
      <c r="M14" s="139">
        <f>SUM(M15:M18)</f>
        <v>0</v>
      </c>
      <c r="O14" s="137" t="s">
        <v>106</v>
      </c>
    </row>
    <row r="15" spans="1:15" s="16" customFormat="1" ht="24" customHeight="1">
      <c r="A15" s="195" t="s">
        <v>118</v>
      </c>
      <c r="B15" s="195" t="s">
        <v>107</v>
      </c>
      <c r="C15" s="195" t="s">
        <v>114</v>
      </c>
      <c r="D15" s="196" t="s">
        <v>119</v>
      </c>
      <c r="E15" s="197" t="s">
        <v>120</v>
      </c>
      <c r="F15" s="195" t="s">
        <v>115</v>
      </c>
      <c r="G15" s="198">
        <v>1</v>
      </c>
      <c r="H15" s="199">
        <v>0</v>
      </c>
      <c r="I15" s="199">
        <f>ROUND(G15*H15,2)</f>
        <v>0</v>
      </c>
      <c r="J15" s="152">
        <v>0</v>
      </c>
      <c r="K15" s="151">
        <f>G15*J15</f>
        <v>0</v>
      </c>
      <c r="L15" s="152">
        <v>0</v>
      </c>
      <c r="M15" s="151">
        <f>G15*L15</f>
        <v>0</v>
      </c>
      <c r="N15" s="153">
        <v>16</v>
      </c>
      <c r="O15" s="16" t="s">
        <v>108</v>
      </c>
    </row>
    <row r="16" spans="1:15" s="16" customFormat="1" ht="24" customHeight="1">
      <c r="A16" s="195" t="s">
        <v>121</v>
      </c>
      <c r="B16" s="195" t="s">
        <v>107</v>
      </c>
      <c r="C16" s="195" t="s">
        <v>114</v>
      </c>
      <c r="D16" s="196" t="s">
        <v>122</v>
      </c>
      <c r="E16" s="197" t="s">
        <v>123</v>
      </c>
      <c r="F16" s="195" t="s">
        <v>115</v>
      </c>
      <c r="G16" s="198">
        <v>1</v>
      </c>
      <c r="H16" s="199">
        <v>0</v>
      </c>
      <c r="I16" s="199">
        <f>ROUND(G16*H16,2)</f>
        <v>0</v>
      </c>
      <c r="J16" s="152">
        <v>0</v>
      </c>
      <c r="K16" s="151">
        <f>G16*J16</f>
        <v>0</v>
      </c>
      <c r="L16" s="152">
        <v>0</v>
      </c>
      <c r="M16" s="151">
        <f>G16*L16</f>
        <v>0</v>
      </c>
      <c r="N16" s="153">
        <v>16</v>
      </c>
      <c r="O16" s="16" t="s">
        <v>108</v>
      </c>
    </row>
    <row r="17" spans="1:15" s="16" customFormat="1" ht="24" customHeight="1">
      <c r="A17" s="195" t="s">
        <v>124</v>
      </c>
      <c r="B17" s="195" t="s">
        <v>107</v>
      </c>
      <c r="C17" s="195" t="s">
        <v>114</v>
      </c>
      <c r="D17" s="196" t="s">
        <v>125</v>
      </c>
      <c r="E17" s="197" t="s">
        <v>126</v>
      </c>
      <c r="F17" s="195" t="s">
        <v>115</v>
      </c>
      <c r="G17" s="198">
        <v>1</v>
      </c>
      <c r="H17" s="199">
        <v>0</v>
      </c>
      <c r="I17" s="199">
        <f>ROUND(G17*H17,2)</f>
        <v>0</v>
      </c>
      <c r="J17" s="152">
        <v>0</v>
      </c>
      <c r="K17" s="151">
        <f>G17*J17</f>
        <v>0</v>
      </c>
      <c r="L17" s="152">
        <v>0</v>
      </c>
      <c r="M17" s="151">
        <f>G17*L17</f>
        <v>0</v>
      </c>
      <c r="N17" s="153">
        <v>16</v>
      </c>
      <c r="O17" s="16" t="s">
        <v>108</v>
      </c>
    </row>
    <row r="18" spans="1:15" s="16" customFormat="1" ht="13.5" customHeight="1">
      <c r="A18" s="195" t="s">
        <v>127</v>
      </c>
      <c r="B18" s="195" t="s">
        <v>107</v>
      </c>
      <c r="C18" s="195" t="s">
        <v>116</v>
      </c>
      <c r="D18" s="196" t="s">
        <v>128</v>
      </c>
      <c r="E18" s="197" t="s">
        <v>129</v>
      </c>
      <c r="F18" s="195" t="s">
        <v>47</v>
      </c>
      <c r="G18" s="198">
        <v>0</v>
      </c>
      <c r="H18" s="199">
        <v>0</v>
      </c>
      <c r="I18" s="199">
        <f>ROUND(G18*H18,2)</f>
        <v>0</v>
      </c>
      <c r="J18" s="152">
        <v>0</v>
      </c>
      <c r="K18" s="151">
        <f>G18*J18</f>
        <v>0</v>
      </c>
      <c r="L18" s="152">
        <v>0</v>
      </c>
      <c r="M18" s="151">
        <f>G18*L18</f>
        <v>0</v>
      </c>
      <c r="N18" s="153">
        <v>16</v>
      </c>
      <c r="O18" s="16" t="s">
        <v>108</v>
      </c>
    </row>
    <row r="19" spans="5:13" s="140" customFormat="1" ht="12.75" customHeight="1">
      <c r="E19" s="141" t="s">
        <v>90</v>
      </c>
      <c r="I19" s="142" t="e">
        <f>#REF!+#REF!+#REF!</f>
        <v>#REF!</v>
      </c>
      <c r="K19" s="143" t="e">
        <f>#REF!+#REF!+#REF!</f>
        <v>#REF!</v>
      </c>
      <c r="M19" s="143" t="e">
        <f>#REF!+#REF!+#REF!</f>
        <v>#REF!</v>
      </c>
    </row>
  </sheetData>
  <sheetProtection selectLockedCells="1" selectUnlockedCells="1"/>
  <printOptions/>
  <pageMargins left="0.7875" right="0.7875" top="0.5902777777777778" bottom="0.5902777777777778" header="0.5118055555555555" footer="0.511805555555555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"/>
    </sheetView>
  </sheetViews>
  <sheetFormatPr defaultColWidth="9.00390625" defaultRowHeight="12.75" customHeight="1"/>
  <cols>
    <col min="1" max="16384" width="9.00390625" style="15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showGridLines="0" defaultGridColor="0" zoomScalePageLayoutView="0" colorId="8" workbookViewId="0" topLeftCell="A5">
      <selection activeCell="D18" sqref="D18"/>
    </sheetView>
  </sheetViews>
  <sheetFormatPr defaultColWidth="8.421875" defaultRowHeight="12" customHeight="1"/>
  <cols>
    <col min="1" max="1" width="5.28125" style="155" customWidth="1"/>
    <col min="2" max="2" width="6.140625" style="156" customWidth="1"/>
    <col min="3" max="3" width="9.28125" style="156" customWidth="1"/>
    <col min="4" max="4" width="40.140625" style="156" customWidth="1"/>
    <col min="5" max="5" width="3.421875" style="156" customWidth="1"/>
    <col min="6" max="6" width="12.28125" style="157" customWidth="1"/>
    <col min="7" max="7" width="12.57421875" style="158" customWidth="1"/>
    <col min="8" max="8" width="15.421875" style="158" customWidth="1"/>
    <col min="9" max="16384" width="8.421875" style="159" customWidth="1"/>
  </cols>
  <sheetData>
    <row r="1" spans="1:8" s="163" customFormat="1" ht="19.5" customHeight="1">
      <c r="A1" s="160" t="s">
        <v>130</v>
      </c>
      <c r="B1" s="161"/>
      <c r="C1" s="161"/>
      <c r="D1" s="161"/>
      <c r="E1" s="161"/>
      <c r="F1" s="162"/>
      <c r="G1" s="161"/>
      <c r="H1" s="161"/>
    </row>
    <row r="2" spans="1:8" s="163" customFormat="1" ht="12.75" customHeight="1">
      <c r="A2" s="164" t="s">
        <v>131</v>
      </c>
      <c r="B2" s="165"/>
      <c r="C2" s="165"/>
      <c r="D2" s="165"/>
      <c r="E2" s="165"/>
      <c r="F2" s="162"/>
      <c r="G2" s="161"/>
      <c r="H2" s="161"/>
    </row>
    <row r="3" spans="1:8" s="163" customFormat="1" ht="12.75" customHeight="1">
      <c r="A3" s="164" t="s">
        <v>132</v>
      </c>
      <c r="B3" s="165"/>
      <c r="C3" s="165"/>
      <c r="D3" s="165"/>
      <c r="E3" s="165"/>
      <c r="F3" s="162"/>
      <c r="G3" s="161"/>
      <c r="H3" s="161"/>
    </row>
    <row r="4" spans="1:8" s="163" customFormat="1" ht="12.75" customHeight="1">
      <c r="A4" s="164"/>
      <c r="B4" s="165"/>
      <c r="C4" s="164"/>
      <c r="D4" s="165"/>
      <c r="E4" s="165"/>
      <c r="F4" s="162"/>
      <c r="G4" s="161"/>
      <c r="H4" s="161"/>
    </row>
    <row r="5" spans="1:8" s="163" customFormat="1" ht="12.75" customHeight="1">
      <c r="A5" s="165" t="s">
        <v>133</v>
      </c>
      <c r="B5" s="165"/>
      <c r="C5" s="165"/>
      <c r="D5" s="165"/>
      <c r="E5" s="165"/>
      <c r="F5" s="162"/>
      <c r="G5" s="161"/>
      <c r="H5" s="165" t="s">
        <v>134</v>
      </c>
    </row>
    <row r="6" spans="1:8" s="163" customFormat="1" ht="6" customHeight="1">
      <c r="A6" s="161"/>
      <c r="B6" s="161"/>
      <c r="C6" s="161"/>
      <c r="D6" s="161"/>
      <c r="E6" s="161"/>
      <c r="F6" s="162"/>
      <c r="G6" s="161"/>
      <c r="H6" s="161"/>
    </row>
    <row r="7" spans="1:8" s="163" customFormat="1" ht="24" customHeight="1">
      <c r="A7" s="166" t="s">
        <v>93</v>
      </c>
      <c r="B7" s="166" t="s">
        <v>95</v>
      </c>
      <c r="C7" s="166" t="s">
        <v>96</v>
      </c>
      <c r="D7" s="166" t="s">
        <v>86</v>
      </c>
      <c r="E7" s="166" t="s">
        <v>97</v>
      </c>
      <c r="F7" s="167" t="s">
        <v>98</v>
      </c>
      <c r="G7" s="166" t="s">
        <v>135</v>
      </c>
      <c r="H7" s="166" t="s">
        <v>136</v>
      </c>
    </row>
    <row r="8" spans="1:8" s="163" customFormat="1" ht="12.75" customHeight="1">
      <c r="A8" s="166" t="s">
        <v>106</v>
      </c>
      <c r="B8" s="166" t="s">
        <v>108</v>
      </c>
      <c r="C8" s="166" t="s">
        <v>105</v>
      </c>
      <c r="D8" s="166" t="s">
        <v>109</v>
      </c>
      <c r="E8" s="166" t="s">
        <v>110</v>
      </c>
      <c r="F8" s="167" t="s">
        <v>111</v>
      </c>
      <c r="G8" s="166" t="s">
        <v>112</v>
      </c>
      <c r="H8" s="166" t="s">
        <v>113</v>
      </c>
    </row>
    <row r="9" spans="1:8" s="163" customFormat="1" ht="4.5" customHeight="1">
      <c r="A9" s="161"/>
      <c r="B9" s="161"/>
      <c r="C9" s="161"/>
      <c r="D9" s="161"/>
      <c r="E9" s="161"/>
      <c r="F9" s="162"/>
      <c r="G9" s="161"/>
      <c r="H9" s="161"/>
    </row>
    <row r="10" spans="1:8" s="163" customFormat="1" ht="21" customHeight="1" thickBot="1">
      <c r="A10" s="168"/>
      <c r="B10" s="169"/>
      <c r="C10" s="169" t="s">
        <v>116</v>
      </c>
      <c r="D10" s="169" t="s">
        <v>117</v>
      </c>
      <c r="E10" s="169"/>
      <c r="F10" s="170"/>
      <c r="G10" s="171"/>
      <c r="H10" s="171"/>
    </row>
    <row r="11" spans="1:8" s="163" customFormat="1" ht="24" customHeight="1">
      <c r="A11" s="172">
        <v>57</v>
      </c>
      <c r="B11" s="173" t="s">
        <v>137</v>
      </c>
      <c r="C11" s="173" t="s">
        <v>119</v>
      </c>
      <c r="D11" s="173" t="s">
        <v>120</v>
      </c>
      <c r="E11" s="173" t="s">
        <v>115</v>
      </c>
      <c r="F11" s="174">
        <v>1</v>
      </c>
      <c r="G11" s="175"/>
      <c r="H11" s="176"/>
    </row>
    <row r="12" spans="1:8" s="163" customFormat="1" ht="24" customHeight="1">
      <c r="A12" s="177">
        <v>58</v>
      </c>
      <c r="B12" s="178" t="s">
        <v>137</v>
      </c>
      <c r="C12" s="178" t="s">
        <v>122</v>
      </c>
      <c r="D12" s="178" t="s">
        <v>123</v>
      </c>
      <c r="E12" s="178" t="s">
        <v>115</v>
      </c>
      <c r="F12" s="179">
        <v>1</v>
      </c>
      <c r="G12" s="180"/>
      <c r="H12" s="181"/>
    </row>
    <row r="13" spans="1:8" s="163" customFormat="1" ht="34.5" customHeight="1">
      <c r="A13" s="177">
        <v>59</v>
      </c>
      <c r="B13" s="178" t="s">
        <v>137</v>
      </c>
      <c r="C13" s="178" t="s">
        <v>125</v>
      </c>
      <c r="D13" s="178" t="s">
        <v>126</v>
      </c>
      <c r="E13" s="178" t="s">
        <v>115</v>
      </c>
      <c r="F13" s="179">
        <v>1</v>
      </c>
      <c r="G13" s="180"/>
      <c r="H13" s="181"/>
    </row>
    <row r="14" spans="1:8" s="163" customFormat="1" ht="24" customHeight="1" thickBot="1">
      <c r="A14" s="182">
        <v>60</v>
      </c>
      <c r="B14" s="183" t="s">
        <v>116</v>
      </c>
      <c r="C14" s="183" t="s">
        <v>128</v>
      </c>
      <c r="D14" s="183" t="s">
        <v>129</v>
      </c>
      <c r="E14" s="183" t="s">
        <v>47</v>
      </c>
      <c r="F14" s="184"/>
      <c r="G14" s="185"/>
      <c r="H14" s="186"/>
    </row>
    <row r="15" spans="1:8" s="163" customFormat="1" ht="21" customHeight="1">
      <c r="A15" s="187"/>
      <c r="B15" s="188"/>
      <c r="C15" s="188"/>
      <c r="D15" s="188" t="s">
        <v>90</v>
      </c>
      <c r="E15" s="188"/>
      <c r="F15" s="189"/>
      <c r="G15" s="190"/>
      <c r="H15" s="19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Macronera</dc:creator>
  <cp:keywords/>
  <dc:description/>
  <cp:lastModifiedBy>Mžiková</cp:lastModifiedBy>
  <dcterms:created xsi:type="dcterms:W3CDTF">2013-06-20T06:37:57Z</dcterms:created>
  <dcterms:modified xsi:type="dcterms:W3CDTF">2013-06-20T12:37:44Z</dcterms:modified>
  <cp:category/>
  <cp:version/>
  <cp:contentType/>
  <cp:contentStatus/>
</cp:coreProperties>
</file>