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lamber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<sst xmlns="http://schemas.openxmlformats.org/spreadsheetml/2006/main" count="28" uniqueCount="19">
  <si>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konstr. pól</t>
  </si>
  <si>
    <t>ve stup.</t>
  </si>
  <si>
    <t>v rad</t>
  </si>
  <si>
    <t>velke delta</t>
  </si>
  <si>
    <t>velke lambda</t>
  </si>
  <si>
    <r>
      <t>delta</t>
    </r>
    <r>
      <rPr>
        <b/>
        <vertAlign val="subscript"/>
        <sz val="10"/>
        <rFont val="Arial CE"/>
        <family val="0"/>
      </rPr>
      <t>p</t>
    </r>
  </si>
  <si>
    <t>ro</t>
  </si>
  <si>
    <t>lambda s carkou</t>
  </si>
  <si>
    <r>
      <t xml:space="preserve">r </t>
    </r>
    <r>
      <rPr>
        <sz val="10"/>
        <rFont val="Arial"/>
        <family val="0"/>
      </rPr>
      <t>v mm</t>
    </r>
  </si>
  <si>
    <t>x</t>
  </si>
  <si>
    <t>y</t>
  </si>
  <si>
    <t>meřítko</t>
  </si>
  <si>
    <t>delta lambda</t>
  </si>
  <si>
    <t>zeměpisná rovnoběžka</t>
  </si>
  <si>
    <r>
      <t>delta</t>
    </r>
    <r>
      <rPr>
        <vertAlign val="subscript"/>
        <sz val="8"/>
        <rFont val="Arial CE"/>
        <family val="0"/>
      </rPr>
      <t>B</t>
    </r>
    <r>
      <rPr>
        <sz val="8"/>
        <rFont val="Arial CE"/>
        <family val="0"/>
      </rPr>
      <t xml:space="preserve"> ve st</t>
    </r>
  </si>
  <si>
    <r>
      <t>delta</t>
    </r>
    <r>
      <rPr>
        <b/>
        <vertAlign val="subscript"/>
        <sz val="8"/>
        <rFont val="Arial CE"/>
        <family val="0"/>
      </rPr>
      <t>B</t>
    </r>
    <r>
      <rPr>
        <b/>
        <sz val="8"/>
        <rFont val="Arial CE"/>
        <family val="0"/>
      </rPr>
      <t xml:space="preserve"> v rad</t>
    </r>
  </si>
  <si>
    <t>z. delka</t>
  </si>
  <si>
    <t>deltaB</t>
  </si>
  <si>
    <r>
      <t>zem.sirka fi</t>
    </r>
    <r>
      <rPr>
        <b/>
        <vertAlign val="subscript"/>
        <sz val="10"/>
        <color indexed="14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</si>
</sst>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</numFmts>
  <fonts count="1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4"/>
      <name val="Arial CE"/>
      <family val="0"/>
    </font>
    <font>
      <b/>
      <vertAlign val="subscript"/>
      <sz val="10"/>
      <name val="Arial CE"/>
      <family val="0"/>
    </font>
    <font>
      <b/>
      <sz val="8"/>
      <name val="Arial CE"/>
      <family val="0"/>
    </font>
    <font>
      <b/>
      <sz val="10"/>
      <color indexed="57"/>
      <name val="Arial CE"/>
      <family val="2"/>
    </font>
    <font>
      <b/>
      <sz val="8"/>
      <color indexed="57"/>
      <name val="Arial CE"/>
      <family val="2"/>
    </font>
    <font>
      <vertAlign val="subscript"/>
      <sz val="8"/>
      <name val="Arial CE"/>
      <family val="0"/>
    </font>
    <font>
      <b/>
      <vertAlign val="subscript"/>
      <sz val="8"/>
      <name val="Arial CE"/>
      <family val="0"/>
    </font>
    <font>
      <b/>
      <sz val="8"/>
      <color indexed="10"/>
      <name val="Arial CE"/>
      <family val="2"/>
    </font>
    <font>
      <b/>
      <sz val="8"/>
      <color indexed="12"/>
      <name val="Arial CE"/>
      <family val="2"/>
    </font>
    <font>
      <b/>
      <sz val="10"/>
      <color indexed="14"/>
      <name val="Arial"/>
      <family val="2"/>
    </font>
    <font>
      <b/>
      <vertAlign val="subscript"/>
      <sz val="10"/>
      <color indexed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65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top" wrapText="1"/>
    </xf>
    <xf numFmtId="2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P98"/>
  <sheetViews>
    <sheetView tabSelected="1" workbookViewId="0" topLeftCell="A1">
      <selection activeCell="AN16" sqref="AN16"/>
    </sheetView>
  </sheetViews>
  <sheetFormatPr defaultColWidth="9.140625" defaultRowHeight="12.75"/>
  <cols>
    <col min="1" max="1" width="12.8515625" style="0" customWidth="1"/>
    <col min="2" max="2" width="10.28125" style="9" customWidth="1"/>
    <col min="3" max="3" width="12.7109375" style="0" customWidth="1"/>
    <col min="4" max="5" width="6.28125" style="12" hidden="1" customWidth="1"/>
    <col min="6" max="21" width="6.28125" style="13" hidden="1" customWidth="1"/>
    <col min="22" max="40" width="6.28125" style="13" customWidth="1"/>
    <col min="41" max="41" width="8.57421875" style="0" customWidth="1"/>
  </cols>
  <sheetData>
    <row r="1" spans="1:42" s="4" customFormat="1" ht="24.75" customHeight="1">
      <c r="A1" s="45" t="s">
        <v>0</v>
      </c>
      <c r="B1" s="1" t="s">
        <v>1</v>
      </c>
      <c r="C1" s="2" t="s">
        <v>2</v>
      </c>
      <c r="D1" s="3" t="s">
        <v>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7"/>
      <c r="AP1" s="8"/>
    </row>
    <row r="2" spans="1:42" ht="14.25">
      <c r="A2" s="46" t="s">
        <v>18</v>
      </c>
      <c r="B2" s="10">
        <v>40</v>
      </c>
      <c r="C2" s="11">
        <f>RADIANS(B2)</f>
        <v>0.6981317007977318</v>
      </c>
      <c r="D2" s="6" t="s">
        <v>4</v>
      </c>
      <c r="W2" s="6" t="s">
        <v>4</v>
      </c>
      <c r="AO2" s="14"/>
      <c r="AP2" s="15"/>
    </row>
    <row r="3" spans="1:42" ht="18.75" customHeight="1">
      <c r="A3" s="16" t="s">
        <v>5</v>
      </c>
      <c r="B3" s="17">
        <f>90-B2</f>
        <v>50</v>
      </c>
      <c r="C3" s="18">
        <f>RADIANS(B3)</f>
        <v>0.8726646259971648</v>
      </c>
      <c r="D3" s="6" t="s">
        <v>6</v>
      </c>
      <c r="W3" s="6" t="s">
        <v>6</v>
      </c>
      <c r="AO3" s="19"/>
      <c r="AP3" s="15"/>
    </row>
    <row r="4" spans="1:42" ht="12.75">
      <c r="A4" s="16"/>
      <c r="B4" s="17"/>
      <c r="C4" s="12"/>
      <c r="D4" s="6" t="s">
        <v>7</v>
      </c>
      <c r="W4" s="6" t="s">
        <v>7</v>
      </c>
      <c r="AO4" s="19"/>
      <c r="AP4" s="15"/>
    </row>
    <row r="5" spans="1:23" ht="12.75">
      <c r="A5" s="16" t="s">
        <v>8</v>
      </c>
      <c r="B5" s="17">
        <f>1/B7*B6*1000000</f>
        <v>318.555</v>
      </c>
      <c r="D5" s="20" t="s">
        <v>9</v>
      </c>
      <c r="W5" s="20" t="s">
        <v>9</v>
      </c>
    </row>
    <row r="6" spans="1:23" ht="12.75">
      <c r="A6" s="9"/>
      <c r="B6" s="17">
        <v>6371.1</v>
      </c>
      <c r="D6" s="21" t="s">
        <v>10</v>
      </c>
      <c r="V6" s="13">
        <v>0</v>
      </c>
      <c r="W6" s="21" t="s">
        <v>10</v>
      </c>
    </row>
    <row r="7" spans="1:41" ht="12.75">
      <c r="A7" s="46" t="s">
        <v>11</v>
      </c>
      <c r="B7" s="22">
        <f>20000000</f>
        <v>20000000</v>
      </c>
      <c r="C7" s="23" t="s">
        <v>12</v>
      </c>
      <c r="D7" s="24">
        <v>-180</v>
      </c>
      <c r="E7" s="25">
        <f aca="true" t="shared" si="0" ref="E7:P7">+D7+10</f>
        <v>-170</v>
      </c>
      <c r="F7" s="25">
        <f t="shared" si="0"/>
        <v>-160</v>
      </c>
      <c r="G7" s="25">
        <f t="shared" si="0"/>
        <v>-150</v>
      </c>
      <c r="H7" s="25">
        <f t="shared" si="0"/>
        <v>-140</v>
      </c>
      <c r="I7" s="25">
        <f t="shared" si="0"/>
        <v>-130</v>
      </c>
      <c r="J7" s="25">
        <f t="shared" si="0"/>
        <v>-120</v>
      </c>
      <c r="K7" s="25">
        <f t="shared" si="0"/>
        <v>-110</v>
      </c>
      <c r="L7" s="25">
        <f t="shared" si="0"/>
        <v>-100</v>
      </c>
      <c r="M7" s="25">
        <f t="shared" si="0"/>
        <v>-90</v>
      </c>
      <c r="N7" s="25">
        <f t="shared" si="0"/>
        <v>-80</v>
      </c>
      <c r="O7" s="25">
        <f t="shared" si="0"/>
        <v>-70</v>
      </c>
      <c r="P7" s="25">
        <f t="shared" si="0"/>
        <v>-60</v>
      </c>
      <c r="Q7" s="25">
        <f>+P7+10</f>
        <v>-50</v>
      </c>
      <c r="R7" s="25">
        <f>+Q7+10</f>
        <v>-40</v>
      </c>
      <c r="S7" s="25">
        <f>+R7+10</f>
        <v>-30</v>
      </c>
      <c r="T7" s="25">
        <f>+S7+10</f>
        <v>-20</v>
      </c>
      <c r="U7" s="25">
        <f>+T7+10</f>
        <v>-10</v>
      </c>
      <c r="V7" s="25">
        <f>+U7+10</f>
        <v>0</v>
      </c>
      <c r="W7" s="25">
        <f aca="true" t="shared" si="1" ref="W7:AN7">+V7+10</f>
        <v>10</v>
      </c>
      <c r="X7" s="25">
        <f t="shared" si="1"/>
        <v>20</v>
      </c>
      <c r="Y7" s="25">
        <f t="shared" si="1"/>
        <v>30</v>
      </c>
      <c r="Z7" s="25">
        <f t="shared" si="1"/>
        <v>40</v>
      </c>
      <c r="AA7" s="25">
        <f t="shared" si="1"/>
        <v>50</v>
      </c>
      <c r="AB7" s="25">
        <f t="shared" si="1"/>
        <v>60</v>
      </c>
      <c r="AC7" s="25">
        <f t="shared" si="1"/>
        <v>70</v>
      </c>
      <c r="AD7" s="25">
        <f t="shared" si="1"/>
        <v>80</v>
      </c>
      <c r="AE7" s="25">
        <f t="shared" si="1"/>
        <v>90</v>
      </c>
      <c r="AF7" s="25">
        <f t="shared" si="1"/>
        <v>100</v>
      </c>
      <c r="AG7" s="25">
        <f t="shared" si="1"/>
        <v>110</v>
      </c>
      <c r="AH7" s="25">
        <f t="shared" si="1"/>
        <v>120</v>
      </c>
      <c r="AI7" s="25">
        <f t="shared" si="1"/>
        <v>130</v>
      </c>
      <c r="AJ7" s="25">
        <f t="shared" si="1"/>
        <v>140</v>
      </c>
      <c r="AK7" s="25">
        <f t="shared" si="1"/>
        <v>150</v>
      </c>
      <c r="AL7" s="25">
        <f t="shared" si="1"/>
        <v>160</v>
      </c>
      <c r="AM7" s="25">
        <f>+AL7+10</f>
        <v>170</v>
      </c>
      <c r="AN7" s="25">
        <f t="shared" si="1"/>
        <v>180</v>
      </c>
      <c r="AO7" s="23" t="s">
        <v>12</v>
      </c>
    </row>
    <row r="8" spans="3:41" ht="12.75">
      <c r="C8" s="23" t="s">
        <v>2</v>
      </c>
      <c r="D8" s="26">
        <f>+RADIANS(D7)</f>
        <v>-3.141592653589793</v>
      </c>
      <c r="E8" s="26">
        <f aca="true" t="shared" si="2" ref="E8:AN8">+RADIANS(E7)</f>
        <v>-2.9670597283903604</v>
      </c>
      <c r="F8" s="13">
        <f t="shared" si="2"/>
        <v>-2.792526803190927</v>
      </c>
      <c r="G8" s="13">
        <f t="shared" si="2"/>
        <v>-2.6179938779914944</v>
      </c>
      <c r="H8" s="13">
        <f t="shared" si="2"/>
        <v>-2.443460952792061</v>
      </c>
      <c r="I8" s="13">
        <f t="shared" si="2"/>
        <v>-2.2689280275926285</v>
      </c>
      <c r="J8" s="13">
        <f t="shared" si="2"/>
        <v>-2.0943951023931953</v>
      </c>
      <c r="K8" s="13">
        <f t="shared" si="2"/>
        <v>-1.9198621771937625</v>
      </c>
      <c r="L8" s="13">
        <f t="shared" si="2"/>
        <v>-1.7453292519943295</v>
      </c>
      <c r="M8" s="13">
        <f t="shared" si="2"/>
        <v>-1.5707963267948966</v>
      </c>
      <c r="N8" s="13">
        <f t="shared" si="2"/>
        <v>-1.3962634015954636</v>
      </c>
      <c r="O8" s="13">
        <f t="shared" si="2"/>
        <v>-1.2217304763960306</v>
      </c>
      <c r="P8" s="13">
        <f>+RADIANS(P7)</f>
        <v>-1.0471975511965976</v>
      </c>
      <c r="Q8" s="13">
        <f t="shared" si="2"/>
        <v>-0.8726646259971648</v>
      </c>
      <c r="R8" s="13">
        <f t="shared" si="2"/>
        <v>-0.6981317007977318</v>
      </c>
      <c r="S8" s="13">
        <f t="shared" si="2"/>
        <v>-0.5235987755982988</v>
      </c>
      <c r="T8" s="13">
        <f t="shared" si="2"/>
        <v>-0.3490658503988659</v>
      </c>
      <c r="U8" s="13">
        <f t="shared" si="2"/>
        <v>-0.17453292519943295</v>
      </c>
      <c r="V8" s="13">
        <f t="shared" si="2"/>
        <v>0</v>
      </c>
      <c r="W8" s="13">
        <f t="shared" si="2"/>
        <v>0.17453292519943295</v>
      </c>
      <c r="X8" s="13">
        <f t="shared" si="2"/>
        <v>0.3490658503988659</v>
      </c>
      <c r="Y8" s="13">
        <f t="shared" si="2"/>
        <v>0.5235987755982988</v>
      </c>
      <c r="Z8" s="13">
        <f t="shared" si="2"/>
        <v>0.6981317007977318</v>
      </c>
      <c r="AA8" s="13">
        <f t="shared" si="2"/>
        <v>0.8726646259971648</v>
      </c>
      <c r="AB8" s="13">
        <f t="shared" si="2"/>
        <v>1.0471975511965976</v>
      </c>
      <c r="AC8" s="13">
        <f t="shared" si="2"/>
        <v>1.2217304763960306</v>
      </c>
      <c r="AD8" s="13">
        <f t="shared" si="2"/>
        <v>1.3962634015954636</v>
      </c>
      <c r="AE8" s="13">
        <f t="shared" si="2"/>
        <v>1.5707963267948966</v>
      </c>
      <c r="AF8" s="13">
        <f t="shared" si="2"/>
        <v>1.7453292519943295</v>
      </c>
      <c r="AG8" s="13">
        <f t="shared" si="2"/>
        <v>1.9198621771937625</v>
      </c>
      <c r="AH8" s="13">
        <f t="shared" si="2"/>
        <v>2.0943951023931953</v>
      </c>
      <c r="AI8" s="13">
        <f t="shared" si="2"/>
        <v>2.2689280275926285</v>
      </c>
      <c r="AJ8" s="13">
        <f t="shared" si="2"/>
        <v>2.443460952792061</v>
      </c>
      <c r="AK8" s="13">
        <f t="shared" si="2"/>
        <v>2.6179938779914944</v>
      </c>
      <c r="AL8" s="13">
        <f t="shared" si="2"/>
        <v>2.792526803190927</v>
      </c>
      <c r="AM8" s="13">
        <f t="shared" si="2"/>
        <v>2.9670597283903604</v>
      </c>
      <c r="AN8" s="13">
        <f t="shared" si="2"/>
        <v>3.141592653589793</v>
      </c>
      <c r="AO8" s="27" t="s">
        <v>2</v>
      </c>
    </row>
    <row r="9" spans="1:41" ht="27.75" customHeight="1">
      <c r="A9" s="28" t="s">
        <v>13</v>
      </c>
      <c r="B9" s="29" t="s">
        <v>14</v>
      </c>
      <c r="C9" s="30" t="s">
        <v>15</v>
      </c>
      <c r="E9" s="31"/>
      <c r="F9" s="12"/>
      <c r="G9" s="31"/>
      <c r="H9" s="12"/>
      <c r="I9" s="31"/>
      <c r="J9" s="12"/>
      <c r="K9" s="31"/>
      <c r="L9" s="12"/>
      <c r="M9" s="31"/>
      <c r="N9" s="12"/>
      <c r="O9" s="31"/>
      <c r="P9" s="12"/>
      <c r="Q9" s="31"/>
      <c r="R9" s="12"/>
      <c r="S9" s="31"/>
      <c r="T9" s="12"/>
      <c r="U9" s="31"/>
      <c r="V9" s="12"/>
      <c r="W9" s="31"/>
      <c r="X9" s="12"/>
      <c r="Y9" s="31"/>
      <c r="Z9" s="12"/>
      <c r="AA9" s="31"/>
      <c r="AB9" s="12"/>
      <c r="AC9" s="31"/>
      <c r="AD9" s="12"/>
      <c r="AE9" s="31"/>
      <c r="AF9" s="12"/>
      <c r="AG9" s="31"/>
      <c r="AH9" s="12"/>
      <c r="AI9" s="31"/>
      <c r="AJ9" s="12"/>
      <c r="AK9" s="31"/>
      <c r="AL9" s="12"/>
      <c r="AM9" s="31"/>
      <c r="AN9" s="12"/>
      <c r="AO9" t="s">
        <v>16</v>
      </c>
    </row>
    <row r="10" spans="1:41" ht="12.75">
      <c r="A10" s="9">
        <f>90-B10</f>
        <v>90</v>
      </c>
      <c r="B10" s="9">
        <v>0</v>
      </c>
      <c r="C10" s="27">
        <f>+RADIANS(B10)</f>
        <v>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>
        <f>ACOS(COS(C3)*COS(C10)+SIN(C3)*SIN(C10)*COS(W8))</f>
        <v>0.8726646259971645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27"/>
    </row>
    <row r="11" spans="4:41" ht="12.75"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27"/>
    </row>
    <row r="12" spans="4:41" ht="12.75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27"/>
    </row>
    <row r="13" spans="4:41" ht="12.75"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27"/>
    </row>
    <row r="14" spans="2:41" s="33" customFormat="1" ht="12.75">
      <c r="B14" s="34"/>
      <c r="D14" s="35">
        <f>+$V$7</f>
        <v>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>
        <f>+$V$7</f>
        <v>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>
        <f>+$V$7</f>
        <v>0</v>
      </c>
      <c r="AO14" s="34"/>
    </row>
    <row r="15" spans="2:42" s="36" customFormat="1" ht="12.75">
      <c r="B15" s="37"/>
      <c r="D15" s="38">
        <f>2*$B$5*SIN((PI()-RADIANS($A10+$B$2))/2)</f>
        <v>269.254320737617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4">
        <f>2*$B$5*SIN(RADIANS(($A10-$B$2)/2))</f>
        <v>269.25432073761704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44">
        <f>2*$B$5*SIN((PI()-RADIANS($A10+$B$2))/2)</f>
        <v>269.254320737617</v>
      </c>
      <c r="AP15" s="15"/>
    </row>
    <row r="16" spans="1:41" ht="12.75">
      <c r="A16" s="9">
        <f>90-B16</f>
        <v>80</v>
      </c>
      <c r="B16" s="9">
        <f>+B10+10</f>
        <v>10</v>
      </c>
      <c r="C16" s="27">
        <f>+RADIANS(B16)</f>
        <v>0.17453292519943295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27"/>
    </row>
    <row r="17" spans="4:41" ht="12.75"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27"/>
    </row>
    <row r="18" spans="4:41" ht="12.75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27"/>
    </row>
    <row r="19" spans="1:42" s="39" customFormat="1" ht="12.75">
      <c r="A19"/>
      <c r="B19" s="34"/>
      <c r="C1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27"/>
      <c r="AP19"/>
    </row>
    <row r="20" spans="1:42" s="39" customFormat="1" ht="12.75">
      <c r="A20" s="33"/>
      <c r="B20" s="37"/>
      <c r="C20" s="33"/>
      <c r="D20" s="35">
        <f>+$V$7</f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>
        <f>+$V$7</f>
        <v>0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>
        <f>+$V$7</f>
        <v>0</v>
      </c>
      <c r="AO20" s="34"/>
      <c r="AP20" s="33"/>
    </row>
    <row r="21" spans="1:42" ht="12.75">
      <c r="A21" s="36"/>
      <c r="C21" s="36"/>
      <c r="D21" s="38">
        <f>2*$B$5*SIN((PI()-RADIANS($A16+$B$2))/2)</f>
        <v>318.555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f>2*$B$5*SIN(RADIANS(($A16-$B$2)/2))</f>
        <v>217.9044535142168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>
        <f>2*$B$5*SIN((PI()-RADIANS($A16+$B$2))/2)</f>
        <v>318.555</v>
      </c>
      <c r="AO21" s="36"/>
      <c r="AP21" s="15"/>
    </row>
    <row r="22" spans="1:41" ht="12.75">
      <c r="A22" s="9">
        <f>90-B22</f>
        <v>70</v>
      </c>
      <c r="B22" s="9">
        <f>+B16+10</f>
        <v>20</v>
      </c>
      <c r="C22" s="27">
        <f>+RADIANS(B22)</f>
        <v>0.3490658503988659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27"/>
    </row>
    <row r="23" spans="4:41" ht="12.75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27"/>
    </row>
    <row r="24" spans="4:41" ht="12.75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27"/>
    </row>
    <row r="25" spans="2:41" ht="12.75">
      <c r="B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7"/>
    </row>
    <row r="26" spans="1:42" ht="12.75">
      <c r="A26" s="33"/>
      <c r="B26" s="37"/>
      <c r="C26" s="33"/>
      <c r="D26" s="35">
        <f>+$V$7</f>
        <v>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>
        <f>+$V$7</f>
        <v>0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>
        <f>+$V$7</f>
        <v>0</v>
      </c>
      <c r="AO26" s="34"/>
      <c r="AP26" s="33"/>
    </row>
    <row r="27" spans="1:42" ht="12.75">
      <c r="A27" s="36"/>
      <c r="C27" s="36"/>
      <c r="D27" s="38">
        <f>2*$B$5*SIN((PI()-RADIANS($A22+$B$2))/2)</f>
        <v>365.43128336361497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>
        <f>2*$B$5*SIN(RADIANS(($A22-$B$2)/2))</f>
        <v>164.89620182526698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>
        <f>2*$B$5*SIN((PI()-RADIANS($A22+$B$2))/2)</f>
        <v>365.43128336361497</v>
      </c>
      <c r="AO27" s="36"/>
      <c r="AP27" s="15"/>
    </row>
    <row r="28" spans="1:41" ht="12.75">
      <c r="A28" s="9">
        <f>90-B28</f>
        <v>60</v>
      </c>
      <c r="B28" s="9">
        <f>+B22+10</f>
        <v>30</v>
      </c>
      <c r="C28" s="27">
        <f>+RADIANS(B28)</f>
        <v>0.5235987755982988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7"/>
    </row>
    <row r="29" spans="4:41" ht="12.75"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27"/>
    </row>
    <row r="30" spans="4:41" ht="12.7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27"/>
    </row>
    <row r="31" spans="2:41" ht="12.75">
      <c r="B31" s="3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7"/>
    </row>
    <row r="32" spans="1:42" ht="12.75">
      <c r="A32" s="33"/>
      <c r="B32" s="37"/>
      <c r="C32" s="33"/>
      <c r="D32" s="35">
        <f>+$V$7</f>
        <v>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>
        <f>+$V$7</f>
        <v>0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>
        <f>+$V$7</f>
        <v>0</v>
      </c>
      <c r="AO32" s="34"/>
      <c r="AP32" s="33"/>
    </row>
    <row r="33" spans="1:42" ht="12.75">
      <c r="A33" s="36"/>
      <c r="C33" s="36"/>
      <c r="D33" s="38">
        <f>2*$B$5*SIN((PI()-RADIANS($A28+$B$2))/2)</f>
        <v>409.52641400739105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>
        <f>2*$B$5*SIN(RADIANS(($A28-$B$2)/2))</f>
        <v>110.63299047337799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>
        <f>2*$B$5*SIN((PI()-RADIANS($A28+$B$2))/2)</f>
        <v>409.52641400739105</v>
      </c>
      <c r="AO33" s="36"/>
      <c r="AP33" s="15"/>
    </row>
    <row r="34" spans="1:41" ht="12.75">
      <c r="A34" s="9">
        <f>90-B34</f>
        <v>50</v>
      </c>
      <c r="B34" s="9">
        <f>+B28+10</f>
        <v>40</v>
      </c>
      <c r="C34" s="27">
        <f>+RADIANS(B34)</f>
        <v>0.6981317007977318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7"/>
    </row>
    <row r="35" spans="2:41" ht="12.75">
      <c r="B35" s="9" t="s">
        <v>17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7"/>
    </row>
    <row r="36" spans="4:41" ht="12.75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7"/>
    </row>
    <row r="37" spans="2:41" ht="12.75">
      <c r="B37" s="3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7"/>
    </row>
    <row r="38" spans="1:42" ht="12.75">
      <c r="A38" s="33"/>
      <c r="B38" s="37"/>
      <c r="C38" s="33"/>
      <c r="D38" s="35">
        <f>+$V$7</f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>
        <f>+$V$7</f>
        <v>0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>
        <f>+$V$7</f>
        <v>0</v>
      </c>
      <c r="AO38" s="34"/>
      <c r="AP38" s="33"/>
    </row>
    <row r="39" spans="1:42" ht="12.75">
      <c r="A39" s="36"/>
      <c r="C39" s="36"/>
      <c r="D39" s="38">
        <f>2*$B$5*SIN((PI()-RADIANS($A34+$B$2))/2)</f>
        <v>450.5048013617613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>
        <f>2*$B$5*SIN(RADIANS(($A34-$B$2)/2))</f>
        <v>55.52779526196049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>
        <f>2*$B$5*SIN((PI()-RADIANS($A34+$B$2))/2)</f>
        <v>450.5048013617613</v>
      </c>
      <c r="AO39" s="36"/>
      <c r="AP39" s="15"/>
    </row>
    <row r="40" spans="1:41" ht="12.75">
      <c r="A40" s="9">
        <f>90-B40</f>
        <v>40</v>
      </c>
      <c r="B40" s="9">
        <f>+B34+10</f>
        <v>50</v>
      </c>
      <c r="C40" s="27">
        <f>+RADIANS(B40)</f>
        <v>0.8726646259971648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7"/>
    </row>
    <row r="41" spans="4:41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27"/>
    </row>
    <row r="42" spans="4:41" ht="12.75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27"/>
    </row>
    <row r="43" spans="2:41" ht="12.75">
      <c r="B43" s="3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27"/>
    </row>
    <row r="44" spans="1:42" ht="12.75">
      <c r="A44" s="33"/>
      <c r="B44" s="37"/>
      <c r="C44" s="33"/>
      <c r="D44" s="35">
        <f>+$V$7</f>
        <v>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f>+$V$7</f>
        <v>0</v>
      </c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>
        <f>+$V$7</f>
        <v>0</v>
      </c>
      <c r="AO44" s="34"/>
      <c r="AP44" s="33"/>
    </row>
    <row r="45" spans="1:42" ht="12.75">
      <c r="A45" s="36"/>
      <c r="C45" s="36"/>
      <c r="D45" s="38">
        <f>2*$B$5*SIN((PI()-RADIANS($A40+$B$2))/2)</f>
        <v>488.0545751555321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>
        <f>2*$B$5*SIN(RADIANS(($A40-$B$2)/2))</f>
        <v>0</v>
      </c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>
        <f>2*$B$5*SIN((PI()-RADIANS($A40+$B$2))/2)</f>
        <v>488.0545751555321</v>
      </c>
      <c r="AO45" s="36"/>
      <c r="AP45" s="15"/>
    </row>
    <row r="46" spans="1:41" ht="12.75">
      <c r="A46" s="9">
        <f>90-B46</f>
        <v>30</v>
      </c>
      <c r="B46" s="9">
        <f>+B40+10</f>
        <v>60</v>
      </c>
      <c r="C46" s="27">
        <f>+RADIANS(B46)</f>
        <v>1.0471975511965976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27"/>
    </row>
    <row r="47" spans="4:41" ht="12.75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27"/>
    </row>
    <row r="48" spans="4:41" ht="12.75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27"/>
    </row>
    <row r="49" spans="2:41" ht="12.75">
      <c r="B49" s="3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27"/>
    </row>
    <row r="50" spans="1:42" ht="12.75">
      <c r="A50" s="33"/>
      <c r="B50" s="37"/>
      <c r="C50" s="33"/>
      <c r="D50" s="35">
        <f>+$V$7</f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>
        <f>+$V$7</f>
        <v>0</v>
      </c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>
        <f>+$V$7</f>
        <v>0</v>
      </c>
      <c r="AO50" s="34"/>
      <c r="AP50" s="33"/>
    </row>
    <row r="51" spans="1:42" ht="12.75">
      <c r="A51" s="36"/>
      <c r="C51" s="36"/>
      <c r="D51" s="38">
        <f>2*$B$5*SIN((PI()-RADIANS($A46+$B$2))/2)</f>
        <v>521.8899589369596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>
        <f>2*$B$5*SIN(RADIANS(($A46-$B$2)/2))</f>
        <v>-55.52779526196049</v>
      </c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>
        <f>2*$B$5*SIN((PI()-RADIANS($A46+$B$2))/2)</f>
        <v>521.8899589369596</v>
      </c>
      <c r="AO51" s="36"/>
      <c r="AP51" s="15"/>
    </row>
    <row r="52" spans="1:41" ht="12.75">
      <c r="A52" s="9">
        <f>90-B52</f>
        <v>20</v>
      </c>
      <c r="B52" s="9">
        <f>+B46+10</f>
        <v>70</v>
      </c>
      <c r="C52" s="27">
        <f>+RADIANS(B52)</f>
        <v>1.2217304763960306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27"/>
    </row>
    <row r="53" spans="4:41" ht="12.75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27"/>
    </row>
    <row r="54" spans="4:41" ht="12.75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27"/>
    </row>
    <row r="55" spans="2:41" ht="12.75">
      <c r="B55" s="3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27"/>
    </row>
    <row r="56" spans="1:42" ht="12.75">
      <c r="A56" s="33"/>
      <c r="B56" s="37"/>
      <c r="C56" s="33"/>
      <c r="D56" s="35">
        <f>+$V$7</f>
        <v>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>
        <f>+$V$7</f>
        <v>0</v>
      </c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>
        <f>+$V$7</f>
        <v>0</v>
      </c>
      <c r="AO56" s="34"/>
      <c r="AP56" s="33"/>
    </row>
    <row r="57" spans="1:42" ht="12.75">
      <c r="A57" s="36"/>
      <c r="C57" s="36"/>
      <c r="D57" s="38">
        <f>2*$B$5*SIN((PI()-RADIANS($A52+$B$2))/2)</f>
        <v>551.7534450051038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>
        <f>2*$B$5*SIN(RADIANS(($A52-$B$2)/2))</f>
        <v>-110.63299047337799</v>
      </c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>
        <f>2*$B$5*SIN((PI()-RADIANS($A52+$B$2))/2)</f>
        <v>551.7534450051038</v>
      </c>
      <c r="AO57" s="36"/>
      <c r="AP57" s="15"/>
    </row>
    <row r="58" spans="1:41" ht="12.75">
      <c r="A58" s="9">
        <f>90-B58</f>
        <v>10</v>
      </c>
      <c r="B58" s="9">
        <f>+B52+10</f>
        <v>80</v>
      </c>
      <c r="C58" s="27">
        <f>+RADIANS(B58)</f>
        <v>1.3962634015954636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27"/>
    </row>
    <row r="59" spans="4:41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27"/>
    </row>
    <row r="60" spans="4:41" ht="12.75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27"/>
    </row>
    <row r="61" spans="2:41" ht="12.75">
      <c r="B61" s="3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27"/>
    </row>
    <row r="62" spans="1:42" ht="12.75">
      <c r="A62" s="33"/>
      <c r="B62" s="37"/>
      <c r="C62" s="33"/>
      <c r="D62" s="35">
        <f>+$V$7</f>
        <v>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>
        <f>+$V$7</f>
        <v>0</v>
      </c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>
        <f>+$V$7</f>
        <v>0</v>
      </c>
      <c r="AO62" s="34"/>
      <c r="AP62" s="33"/>
    </row>
    <row r="63" spans="1:42" ht="12.75">
      <c r="A63" s="36"/>
      <c r="C63" s="36"/>
      <c r="D63" s="38">
        <f>2*$B$5*SIN((PI()-RADIANS($A58+$B$2))/2)</f>
        <v>577.4177541989201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>
        <f>2*$B$5*SIN(RADIANS(($A58-$B$2)/2))</f>
        <v>-164.89620182526698</v>
      </c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>
        <f>2*$B$5*SIN((PI()-RADIANS($A58+$B$2))/2)</f>
        <v>577.4177541989201</v>
      </c>
      <c r="AO63" s="36"/>
      <c r="AP63" s="15"/>
    </row>
    <row r="64" spans="1:41" ht="12.75">
      <c r="A64" s="9">
        <f>90-B64</f>
        <v>0</v>
      </c>
      <c r="B64" s="9">
        <f>+B58+10</f>
        <v>90</v>
      </c>
      <c r="C64" s="27">
        <f>+RADIANS(B64)</f>
        <v>1.5707963267948966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27"/>
    </row>
    <row r="65" spans="4:41" ht="12.7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27"/>
    </row>
    <row r="66" spans="4:41" ht="12.75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27"/>
    </row>
    <row r="67" spans="2:41" ht="12.75">
      <c r="B67" s="34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27"/>
    </row>
    <row r="68" spans="1:42" ht="12.75">
      <c r="A68" s="33"/>
      <c r="B68" s="37"/>
      <c r="C68" s="33"/>
      <c r="D68" s="35">
        <f>+$V$7</f>
        <v>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>
        <f>+$V$7</f>
        <v>0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>
        <f>+$V$7</f>
        <v>0</v>
      </c>
      <c r="AO68" s="34"/>
      <c r="AP68" s="33"/>
    </row>
    <row r="69" spans="1:42" ht="12.75">
      <c r="A69" s="36"/>
      <c r="C69" s="36"/>
      <c r="D69" s="38">
        <f>2*$B$5*SIN((PI()-RADIANS($A64+$B$2))/2)</f>
        <v>598.6875656289101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>
        <f>2*$B$5*SIN(RADIANS(($A64-$B$2)/2))</f>
        <v>-217.9044535142168</v>
      </c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>
        <f>2*$B$5*SIN((PI()-RADIANS($A64+$B$2))/2)</f>
        <v>598.6875656289101</v>
      </c>
      <c r="AO69" s="36"/>
      <c r="AP69" s="15"/>
    </row>
    <row r="70" spans="4:41" ht="12.75">
      <c r="D70" s="26"/>
      <c r="E70" s="26"/>
      <c r="AO70" s="27"/>
    </row>
    <row r="71" spans="2:41" ht="12.75">
      <c r="B71" s="34"/>
      <c r="D71" s="26"/>
      <c r="E71" s="26"/>
      <c r="AO71" s="27"/>
    </row>
    <row r="72" spans="2:42" ht="12.75">
      <c r="B72" s="37"/>
      <c r="C72" s="33"/>
      <c r="D72" s="40"/>
      <c r="E72" s="4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2"/>
      <c r="AP72" s="33"/>
    </row>
    <row r="73" spans="3:42" ht="12.75">
      <c r="C73" s="36"/>
      <c r="D73" s="43"/>
      <c r="E73" s="43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15"/>
      <c r="AP73" s="15"/>
    </row>
    <row r="74" spans="3:41" ht="12.75">
      <c r="C74" s="27"/>
      <c r="D74" s="26"/>
      <c r="E74" s="26"/>
      <c r="AO74" s="27"/>
    </row>
    <row r="75" spans="4:41" ht="12.75">
      <c r="D75" s="26"/>
      <c r="E75" s="26"/>
      <c r="AO75" s="27"/>
    </row>
    <row r="76" spans="4:41" ht="12.75">
      <c r="D76" s="26"/>
      <c r="E76" s="26"/>
      <c r="AO76" s="27"/>
    </row>
    <row r="77" spans="2:41" ht="12.75">
      <c r="B77" s="34"/>
      <c r="D77" s="26"/>
      <c r="E77" s="26"/>
      <c r="AO77" s="27"/>
    </row>
    <row r="78" spans="2:42" ht="12.75">
      <c r="B78" s="37"/>
      <c r="C78" s="33"/>
      <c r="D78" s="40"/>
      <c r="E78" s="40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2"/>
      <c r="AP78" s="33"/>
    </row>
    <row r="79" spans="3:42" ht="12.75">
      <c r="C79" s="36"/>
      <c r="D79" s="43"/>
      <c r="E79" s="4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15"/>
      <c r="AP79" s="15"/>
    </row>
    <row r="80" spans="3:41" ht="12.75">
      <c r="C80" s="27"/>
      <c r="D80" s="26"/>
      <c r="E80" s="26"/>
      <c r="AO80" s="27"/>
    </row>
    <row r="81" spans="4:41" ht="12.75">
      <c r="D81" s="26"/>
      <c r="E81" s="26"/>
      <c r="AO81" s="27"/>
    </row>
    <row r="82" spans="4:41" ht="12.75">
      <c r="D82" s="26"/>
      <c r="E82" s="26"/>
      <c r="AO82" s="27"/>
    </row>
    <row r="83" spans="2:41" ht="12.75">
      <c r="B83" s="34"/>
      <c r="D83" s="26"/>
      <c r="E83" s="26"/>
      <c r="AO83" s="27"/>
    </row>
    <row r="84" spans="2:42" ht="12.75">
      <c r="B84" s="37"/>
      <c r="C84" s="33"/>
      <c r="D84" s="40"/>
      <c r="E84" s="40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2"/>
      <c r="AP84" s="33"/>
    </row>
    <row r="85" spans="3:42" ht="12.75">
      <c r="C85" s="36"/>
      <c r="D85" s="43"/>
      <c r="E85" s="43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15"/>
      <c r="AP85" s="15"/>
    </row>
    <row r="86" spans="3:41" ht="12.75">
      <c r="C86" s="27"/>
      <c r="D86" s="26"/>
      <c r="E86" s="26"/>
      <c r="AO86" s="27"/>
    </row>
    <row r="87" spans="4:41" ht="12.75">
      <c r="D87" s="26"/>
      <c r="E87" s="26"/>
      <c r="AO87" s="27"/>
    </row>
    <row r="88" spans="4:41" ht="12.75">
      <c r="D88" s="26"/>
      <c r="E88" s="26"/>
      <c r="AO88" s="27"/>
    </row>
    <row r="89" spans="2:41" ht="12.75">
      <c r="B89" s="34"/>
      <c r="D89" s="26"/>
      <c r="E89" s="26"/>
      <c r="AO89" s="27"/>
    </row>
    <row r="90" spans="2:42" ht="12.75">
      <c r="B90" s="37"/>
      <c r="C90" s="33"/>
      <c r="D90" s="40"/>
      <c r="E90" s="40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2"/>
      <c r="AP90" s="33"/>
    </row>
    <row r="91" spans="3:42" ht="12.75">
      <c r="C91" s="36"/>
      <c r="D91" s="43"/>
      <c r="E91" s="43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15"/>
      <c r="AP91" s="15"/>
    </row>
    <row r="92" spans="3:41" ht="12.75">
      <c r="C92" s="27"/>
      <c r="D92" s="26"/>
      <c r="E92" s="26"/>
      <c r="AO92" s="27"/>
    </row>
    <row r="93" spans="4:41" ht="12.75">
      <c r="D93" s="26"/>
      <c r="E93" s="26"/>
      <c r="AO93" s="27"/>
    </row>
    <row r="94" spans="4:41" ht="12.75">
      <c r="D94" s="26"/>
      <c r="E94" s="26"/>
      <c r="AO94" s="27"/>
    </row>
    <row r="95" spans="2:41" ht="12.75">
      <c r="B95" s="34"/>
      <c r="D95" s="26"/>
      <c r="E95" s="26"/>
      <c r="AO95" s="27"/>
    </row>
    <row r="96" spans="2:42" ht="12.75">
      <c r="B96" s="37"/>
      <c r="C96" s="33"/>
      <c r="D96" s="40"/>
      <c r="E96" s="40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2"/>
      <c r="AP96" s="33"/>
    </row>
    <row r="97" spans="3:42" ht="12.75">
      <c r="C97" s="36"/>
      <c r="D97" s="43"/>
      <c r="E97" s="43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15"/>
      <c r="AP97" s="15"/>
    </row>
    <row r="98" spans="3:41" ht="12.75">
      <c r="C98" s="27"/>
      <c r="D98" s="26"/>
      <c r="E98" s="26"/>
      <c r="AO98" s="2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PřF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Forstová</dc:creator>
  <cp:keywords/>
  <dc:description/>
  <cp:lastModifiedBy>Jana Forstová</cp:lastModifiedBy>
  <dcterms:created xsi:type="dcterms:W3CDTF">2004-04-05T13:05:19Z</dcterms:created>
  <dcterms:modified xsi:type="dcterms:W3CDTF">2004-04-05T13:11:42Z</dcterms:modified>
  <cp:category/>
  <cp:version/>
  <cp:contentType/>
  <cp:contentStatus/>
</cp:coreProperties>
</file>