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8945" windowHeight="12660" activeTab="0"/>
  </bookViews>
  <sheets>
    <sheet name="1. část" sheetId="1" r:id="rId1"/>
  </sheets>
  <definedNames>
    <definedName name="_xlnm.Print_Titles" localSheetId="0">'1. část'!$1:$9</definedName>
  </definedNames>
  <calcPr fullCalcOnLoad="1"/>
</workbook>
</file>

<file path=xl/sharedStrings.xml><?xml version="1.0" encoding="utf-8"?>
<sst xmlns="http://schemas.openxmlformats.org/spreadsheetml/2006/main" count="537" uniqueCount="379">
  <si>
    <t>ÚZEMNÍ SROVNÁNÍ</t>
  </si>
  <si>
    <t>TERRITORIAL COMPARISONS</t>
  </si>
  <si>
    <t>Měřicí jednotka</t>
  </si>
  <si>
    <t>Česká republika</t>
  </si>
  <si>
    <t>v tom kraje</t>
  </si>
  <si>
    <t>Regions</t>
  </si>
  <si>
    <t>Unit</t>
  </si>
  <si>
    <t>Hlavní
 město
 Praha</t>
  </si>
  <si>
    <t>Středo-
český</t>
  </si>
  <si>
    <t>Jiho-
český</t>
  </si>
  <si>
    <t xml:space="preserve">Plzeňský   </t>
  </si>
  <si>
    <t>Karlo-
varský</t>
  </si>
  <si>
    <t xml:space="preserve">Ústecký     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</si>
  <si>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</si>
  <si>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</si>
  <si>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</si>
  <si>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</si>
  <si>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</si>
  <si>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</si>
  <si>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</si>
  <si>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</si>
  <si>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ÚZEMÍ (k 31. 12.)</t>
  </si>
  <si>
    <t>AREA: 31 December</t>
  </si>
  <si>
    <t>Rozloha celkem</t>
  </si>
  <si>
    <t>Area, total</t>
  </si>
  <si>
    <t>Podíl vybraných druhů pozemků</t>
  </si>
  <si>
    <t>Percentage of selected land types</t>
  </si>
  <si>
    <t>zemědělská půda</t>
  </si>
  <si>
    <t>%</t>
  </si>
  <si>
    <t xml:space="preserve">  Agricultural land</t>
  </si>
  <si>
    <t>z toho: orná půda</t>
  </si>
  <si>
    <t xml:space="preserve">          Arable land</t>
  </si>
  <si>
    <t>nezemědělská půda</t>
  </si>
  <si>
    <t xml:space="preserve">  Non-agricultural land</t>
  </si>
  <si>
    <t>z toho: lesní pozemky</t>
  </si>
  <si>
    <t xml:space="preserve">            Forest land</t>
  </si>
  <si>
    <t>Počet obcí  celkem</t>
  </si>
  <si>
    <t>Number of municipalities, total</t>
  </si>
  <si>
    <t>se statutem města</t>
  </si>
  <si>
    <t>Towns</t>
  </si>
  <si>
    <t>Podíl městského obyvatelstva</t>
  </si>
  <si>
    <t>Percentage of town population</t>
  </si>
  <si>
    <t>Počet částí obcí</t>
  </si>
  <si>
    <t xml:space="preserve">Number of municipality parts </t>
  </si>
  <si>
    <t>Hustota obyvatelstva</t>
  </si>
  <si>
    <t>Population density</t>
  </si>
  <si>
    <t>OBYVATELSTVO</t>
  </si>
  <si>
    <t>POPULATION</t>
  </si>
  <si>
    <t>Počet obyvatel (k 31.12.)</t>
  </si>
  <si>
    <t>osoby</t>
  </si>
  <si>
    <t>persons</t>
  </si>
  <si>
    <t xml:space="preserve">Population: 31 December </t>
  </si>
  <si>
    <t>z toho  ženy</t>
  </si>
  <si>
    <t>Females</t>
  </si>
  <si>
    <t>0-14 let</t>
  </si>
  <si>
    <t>0-14</t>
  </si>
  <si>
    <t>15-64 let</t>
  </si>
  <si>
    <t>15-64</t>
  </si>
  <si>
    <t>65 a více let</t>
  </si>
  <si>
    <t>65+</t>
  </si>
  <si>
    <t>roky</t>
  </si>
  <si>
    <t>years</t>
  </si>
  <si>
    <t>muži</t>
  </si>
  <si>
    <t>Males</t>
  </si>
  <si>
    <t>ženy</t>
  </si>
  <si>
    <t>Na 1 000 obyvatel</t>
  </si>
  <si>
    <t>Per 1 000 inhabitants</t>
  </si>
  <si>
    <t>živě narození</t>
  </si>
  <si>
    <t>‰</t>
  </si>
  <si>
    <t>Live births</t>
  </si>
  <si>
    <t>zemřelí</t>
  </si>
  <si>
    <t>Deaths</t>
  </si>
  <si>
    <t>přistěhovalí</t>
  </si>
  <si>
    <t>Immigrants</t>
  </si>
  <si>
    <t>vystěhovalí</t>
  </si>
  <si>
    <t>Emigrants</t>
  </si>
  <si>
    <t>sňatky</t>
  </si>
  <si>
    <t>Marriages</t>
  </si>
  <si>
    <t>rozvody</t>
  </si>
  <si>
    <t>Divorces</t>
  </si>
  <si>
    <t>potraty</t>
  </si>
  <si>
    <t>Abortions</t>
  </si>
  <si>
    <t xml:space="preserve">Průměrný evidenční počet zaměstnanců </t>
  </si>
  <si>
    <t>actual
persons</t>
  </si>
  <si>
    <t>Average registered number of employees</t>
  </si>
  <si>
    <t>fyz.osoby</t>
  </si>
  <si>
    <t>Agriculture, foresty and fishing</t>
  </si>
  <si>
    <t>Industry</t>
  </si>
  <si>
    <t>stavebnictví</t>
  </si>
  <si>
    <t>Construction</t>
  </si>
  <si>
    <t xml:space="preserve">Průměrná hrubá měsíční mzda zaměstnance  </t>
  </si>
  <si>
    <t>Kč</t>
  </si>
  <si>
    <t>CZK</t>
  </si>
  <si>
    <t>Average monthly gross wage per employee</t>
  </si>
  <si>
    <t>Uchazeči o zaměstnání</t>
  </si>
  <si>
    <t>Registered. job applicants</t>
  </si>
  <si>
    <t>z toho: ženy</t>
  </si>
  <si>
    <t>Volná pracovní místa  celkem</t>
  </si>
  <si>
    <t>místa</t>
  </si>
  <si>
    <t>vacancies</t>
  </si>
  <si>
    <t>Vacancies, total</t>
  </si>
  <si>
    <t>Registr.míra nezaměstnanosti</t>
  </si>
  <si>
    <t>Registered unemployment rate</t>
  </si>
  <si>
    <t>mil.Kč b.c.</t>
  </si>
  <si>
    <t>CZK mil current prices</t>
  </si>
  <si>
    <t>z toho budovy a stavby</t>
  </si>
  <si>
    <t>Buildings and structures</t>
  </si>
  <si>
    <t xml:space="preserve">ORGANIZAČNÍ STRUKTURA </t>
  </si>
  <si>
    <t>ORGANIZATIONAL STRUCTURE</t>
  </si>
  <si>
    <t>Počet registrovaných subjektů</t>
  </si>
  <si>
    <t>Number of registered businesses</t>
  </si>
  <si>
    <t>právnické osoby celkem</t>
  </si>
  <si>
    <t>Legal persons, total</t>
  </si>
  <si>
    <t>obchodní společnosti</t>
  </si>
  <si>
    <t>Business companies and partnerships</t>
  </si>
  <si>
    <t>družstva</t>
  </si>
  <si>
    <t>Cooperatives</t>
  </si>
  <si>
    <t>státní podniky</t>
  </si>
  <si>
    <t>State-owned enterprises</t>
  </si>
  <si>
    <t>fyzické osoby celkem</t>
  </si>
  <si>
    <t>Natural persons, total</t>
  </si>
  <si>
    <t>soukromí podnikatelé</t>
  </si>
  <si>
    <t>Private entrepreneurs</t>
  </si>
  <si>
    <t>ZEMĚDĚLSTVÍ</t>
  </si>
  <si>
    <t>AGRICULTURE</t>
  </si>
  <si>
    <t>ha</t>
  </si>
  <si>
    <t>hectares</t>
  </si>
  <si>
    <t>Cereals, total</t>
  </si>
  <si>
    <t>Potatoes, total</t>
  </si>
  <si>
    <t>řepka</t>
  </si>
  <si>
    <t>Rape</t>
  </si>
  <si>
    <t xml:space="preserve">Sklizeň </t>
  </si>
  <si>
    <t>Harvest</t>
  </si>
  <si>
    <t>obiloviny celkem</t>
  </si>
  <si>
    <t>t</t>
  </si>
  <si>
    <t>tonnes</t>
  </si>
  <si>
    <t>Hektarové výnosy</t>
  </si>
  <si>
    <t>Yields per hectare</t>
  </si>
  <si>
    <t>kusy</t>
  </si>
  <si>
    <t>pieces</t>
  </si>
  <si>
    <t>skot celkem</t>
  </si>
  <si>
    <t>Cattle, total</t>
  </si>
  <si>
    <t>prasata celkem</t>
  </si>
  <si>
    <t>Pigs, total</t>
  </si>
  <si>
    <t>drůbež celkem</t>
  </si>
  <si>
    <t>Poultry, total</t>
  </si>
  <si>
    <t>ovce a berani</t>
  </si>
  <si>
    <t>Sheep</t>
  </si>
  <si>
    <t xml:space="preserve">ks/100 ha </t>
  </si>
  <si>
    <t>pcs/100 hectares</t>
  </si>
  <si>
    <t>LESNICTVÍ</t>
  </si>
  <si>
    <t>FORESTRY</t>
  </si>
  <si>
    <t>Zalesňování celkem</t>
  </si>
  <si>
    <t>Afforestation/reforestation, total</t>
  </si>
  <si>
    <t>Těžba  dřeva celkem</t>
  </si>
  <si>
    <t xml:space="preserve">Timber removal, total </t>
  </si>
  <si>
    <t>Počet podniků</t>
  </si>
  <si>
    <t>Number of enterprises</t>
  </si>
  <si>
    <t xml:space="preserve">Tržby z průmyslové činnosti </t>
  </si>
  <si>
    <t>Industrial activity sales</t>
  </si>
  <si>
    <t>Construction work of contractors and sub-contractors</t>
  </si>
  <si>
    <t>Bytová výstavba</t>
  </si>
  <si>
    <t>Housing construction</t>
  </si>
  <si>
    <t>Zahájené byty</t>
  </si>
  <si>
    <t>Dwellings started</t>
  </si>
  <si>
    <t>Rozestavěné byty (k 31.12.)</t>
  </si>
  <si>
    <t>Dwellings under construction</t>
  </si>
  <si>
    <t>Dokončené byty</t>
  </si>
  <si>
    <t>Dwellings completed</t>
  </si>
  <si>
    <t>na 1 000 obyvatel</t>
  </si>
  <si>
    <t>Per 1000 inhabitants</t>
  </si>
  <si>
    <t>Modernizované byty</t>
  </si>
  <si>
    <t>Dwellings modernized</t>
  </si>
  <si>
    <t>CESTOVNÍ RUCH</t>
  </si>
  <si>
    <t>TOURISM</t>
  </si>
  <si>
    <t>Tourist accommodation establishments, total</t>
  </si>
  <si>
    <t>lůžka</t>
  </si>
  <si>
    <t>Beds</t>
  </si>
  <si>
    <t>Guests in accommodation establishments</t>
  </si>
  <si>
    <t>z toho cizinci</t>
  </si>
  <si>
    <t>Foreigners</t>
  </si>
  <si>
    <t>DOPRAVA</t>
  </si>
  <si>
    <t>TRANSPORT</t>
  </si>
  <si>
    <t>Délka silnic 1. třídy</t>
  </si>
  <si>
    <t>km</t>
  </si>
  <si>
    <t>Length of class I roads</t>
  </si>
  <si>
    <t xml:space="preserve">   2. třídy</t>
  </si>
  <si>
    <t>Length of class II roads</t>
  </si>
  <si>
    <t>Evidovaná vozidla (k 31.12.)</t>
  </si>
  <si>
    <t>Registered vehicles: 31 December</t>
  </si>
  <si>
    <t>osobní automobily</t>
  </si>
  <si>
    <t>Passenger cars</t>
  </si>
  <si>
    <t>nákladní automobily</t>
  </si>
  <si>
    <t>Commercial vehicles</t>
  </si>
  <si>
    <t>autobusy</t>
  </si>
  <si>
    <t>Buses and coaches</t>
  </si>
  <si>
    <t>ŠKOLSTVÍ</t>
  </si>
  <si>
    <t>EDUCATION</t>
  </si>
  <si>
    <t>Mateřské školy</t>
  </si>
  <si>
    <t>Nursery schools</t>
  </si>
  <si>
    <t>děti</t>
  </si>
  <si>
    <t>Children</t>
  </si>
  <si>
    <t>na 1 třídu</t>
  </si>
  <si>
    <t>Per class</t>
  </si>
  <si>
    <t xml:space="preserve">Základní školy </t>
  </si>
  <si>
    <t>Basic schools</t>
  </si>
  <si>
    <t>žáci</t>
  </si>
  <si>
    <t>Pupils</t>
  </si>
  <si>
    <t xml:space="preserve">Gymnázia </t>
  </si>
  <si>
    <t>Grammar schools</t>
  </si>
  <si>
    <t>žáci denního studia</t>
  </si>
  <si>
    <t>Pupils, initial study</t>
  </si>
  <si>
    <t>Střední odborné školy</t>
  </si>
  <si>
    <t>Secondary technical schools</t>
  </si>
  <si>
    <t xml:space="preserve">Střední odborná učiliště  </t>
  </si>
  <si>
    <t>Secondary vocational schools</t>
  </si>
  <si>
    <t xml:space="preserve">žáci </t>
  </si>
  <si>
    <t>Pupils, total</t>
  </si>
  <si>
    <t xml:space="preserve">Vyšší odborné školy </t>
  </si>
  <si>
    <t>Higher professional schools</t>
  </si>
  <si>
    <t>Lékaři celkem</t>
  </si>
  <si>
    <t>Physicians, total</t>
  </si>
  <si>
    <t>In non-government establishments</t>
  </si>
  <si>
    <t>Počet obyvatel na 1 lékaře</t>
  </si>
  <si>
    <t>Inhabitants per physician</t>
  </si>
  <si>
    <t>Střední zdravotničtí pracovníci</t>
  </si>
  <si>
    <t xml:space="preserve">Paramedical personnel </t>
  </si>
  <si>
    <t>Nemocnice</t>
  </si>
  <si>
    <t>Hospitals</t>
  </si>
  <si>
    <t xml:space="preserve">Beds </t>
  </si>
  <si>
    <t>lékaři (lůžková část)</t>
  </si>
  <si>
    <t>Physicians</t>
  </si>
  <si>
    <t>Specialized therapeutical institutions</t>
  </si>
  <si>
    <t>For long-term patients</t>
  </si>
  <si>
    <t>Samostatné ordinace praktickéko lékaře</t>
  </si>
  <si>
    <t>Independent surgeries of general practitioners</t>
  </si>
  <si>
    <t>pro dospělé</t>
  </si>
  <si>
    <t>For adults</t>
  </si>
  <si>
    <t>pro děti a dorost</t>
  </si>
  <si>
    <t>For children and adolescents</t>
  </si>
  <si>
    <t>stomatologa</t>
  </si>
  <si>
    <t>Dentist's</t>
  </si>
  <si>
    <t>Lékárny a výdejny léků</t>
  </si>
  <si>
    <t>Pharmacies and dispensaries</t>
  </si>
  <si>
    <t>Pracovní neschopnost</t>
  </si>
  <si>
    <t>Incapacity for work</t>
  </si>
  <si>
    <t>Average number of the sickness insured</t>
  </si>
  <si>
    <t>Incapacity work for work on average</t>
  </si>
  <si>
    <t>pro nemoc</t>
  </si>
  <si>
    <t>Due to disease</t>
  </si>
  <si>
    <t>pro pracovní úrazy</t>
  </si>
  <si>
    <t>Due to industrial injury</t>
  </si>
  <si>
    <t>pro ostatní úrazy</t>
  </si>
  <si>
    <t>Due to other injury</t>
  </si>
  <si>
    <t>SOCIÁLNÍ ZABEZPEČENÍ</t>
  </si>
  <si>
    <t>SOCIAL SECURITY</t>
  </si>
  <si>
    <t>Zařízení sociální péče celkem</t>
  </si>
  <si>
    <t>Social care establishments, total</t>
  </si>
  <si>
    <t>z toho domovy důchodců</t>
  </si>
  <si>
    <t>Retirement homes</t>
  </si>
  <si>
    <t>Příjemci důchodů celkem</t>
  </si>
  <si>
    <t>Pension recipients, total</t>
  </si>
  <si>
    <t>starobní</t>
  </si>
  <si>
    <t>Old-age pension</t>
  </si>
  <si>
    <t xml:space="preserve">Průměrný měs.důchod celkem </t>
  </si>
  <si>
    <t>Average monthly level of pension, total</t>
  </si>
  <si>
    <t>KRIMINALITA, NEHODY</t>
  </si>
  <si>
    <t>CRIME, ACCIDENTS</t>
  </si>
  <si>
    <t>Zjištěné trestné činy</t>
  </si>
  <si>
    <t>Reported crimes</t>
  </si>
  <si>
    <t>Dopravní nehody</t>
  </si>
  <si>
    <t>Traffic accidents, total</t>
  </si>
  <si>
    <t>usmrcení</t>
  </si>
  <si>
    <t>Killed persons</t>
  </si>
  <si>
    <t>těžce zranění</t>
  </si>
  <si>
    <t>Severely injured persons</t>
  </si>
  <si>
    <t>způsobené hmotné škody</t>
  </si>
  <si>
    <t>mil.Kč</t>
  </si>
  <si>
    <t>CZK mil.</t>
  </si>
  <si>
    <t>Property damage</t>
  </si>
  <si>
    <t>Požáry celkem</t>
  </si>
  <si>
    <t>Fires, total</t>
  </si>
  <si>
    <t>CZK mil</t>
  </si>
  <si>
    <r>
      <t>km</t>
    </r>
    <r>
      <rPr>
        <vertAlign val="superscript"/>
        <sz val="8"/>
        <rFont val="Arial CE"/>
        <family val="2"/>
      </rPr>
      <t>2</t>
    </r>
  </si>
  <si>
    <r>
      <t>km</t>
    </r>
    <r>
      <rPr>
        <i/>
        <vertAlign val="superscript"/>
        <sz val="8"/>
        <rFont val="Arial CE"/>
        <family val="2"/>
      </rPr>
      <t>2</t>
    </r>
  </si>
  <si>
    <r>
      <t>osoby/km</t>
    </r>
    <r>
      <rPr>
        <vertAlign val="superscript"/>
        <sz val="8"/>
        <rFont val="Arial CE"/>
        <family val="2"/>
      </rPr>
      <t>2</t>
    </r>
  </si>
  <si>
    <r>
      <t>pers./km</t>
    </r>
    <r>
      <rPr>
        <i/>
        <vertAlign val="superscript"/>
        <sz val="8"/>
        <rFont val="Arial CE"/>
        <family val="2"/>
      </rPr>
      <t>2</t>
    </r>
  </si>
  <si>
    <r>
      <t>tis.m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 xml:space="preserve"> b.k.</t>
    </r>
  </si>
  <si>
    <r>
      <t>thous.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 xml:space="preserve"> u.b.</t>
    </r>
  </si>
  <si>
    <t>na 1 obyvatele</t>
  </si>
  <si>
    <t>průměr ČR = 100</t>
  </si>
  <si>
    <t>mil. Kč</t>
  </si>
  <si>
    <t>Per capita</t>
  </si>
  <si>
    <t>CR average = 100</t>
  </si>
  <si>
    <t>Specific emissions</t>
  </si>
  <si>
    <t xml:space="preserve">  Sulphur dioxide</t>
  </si>
  <si>
    <t xml:space="preserve">  Nitrogen oxides</t>
  </si>
  <si>
    <t xml:space="preserve">  Carbon monoxide</t>
  </si>
  <si>
    <t xml:space="preserve">oxid uhelnatý CO </t>
  </si>
  <si>
    <t>Hrubý domácí produkt
v tržních cenách</t>
  </si>
  <si>
    <t>celkový přírůstek</t>
  </si>
  <si>
    <t>zemědělství, lesnictví a rybolov</t>
  </si>
  <si>
    <t>průmysl</t>
  </si>
  <si>
    <t>Acquisition of tangible
fixed assets</t>
  </si>
  <si>
    <t>Acquisition of intangible
fixed assets</t>
  </si>
  <si>
    <t>CZK mil c.p.</t>
  </si>
  <si>
    <t>Stavební práce
podle dodavatelských smluv</t>
  </si>
  <si>
    <t>z toho léčebny dlouhodobě nemocných</t>
  </si>
  <si>
    <t>Průměrný počet
nemocensky pojištěných</t>
  </si>
  <si>
    <t>Průměrná pracovní neschopnost</t>
  </si>
  <si>
    <t>Lékaři ambulantní péče 
na 10 000 obyvatel</t>
  </si>
  <si>
    <t>Out-patient care physicians
per 1 000 inhabitants</t>
  </si>
  <si>
    <t>Gross domestic product
at market prices</t>
  </si>
  <si>
    <t>Měrné emise (REZZO 1-3)</t>
  </si>
  <si>
    <r>
      <t>Kojenecká úmrtnost</t>
    </r>
    <r>
      <rPr>
        <vertAlign val="superscript"/>
        <sz val="8"/>
        <rFont val="Arial CE"/>
        <family val="2"/>
      </rPr>
      <t>3)</t>
    </r>
  </si>
  <si>
    <t>z toho v nestátních zařízeních</t>
  </si>
  <si>
    <t>Population: by age, 1 March</t>
  </si>
  <si>
    <t>Czech
Republic</t>
  </si>
  <si>
    <t>CZK
million</t>
  </si>
  <si>
    <r>
      <t>tonnes/km</t>
    </r>
    <r>
      <rPr>
        <vertAlign val="superscript"/>
        <sz val="8"/>
        <rFont val="Arial CE"/>
        <family val="2"/>
      </rPr>
      <t>2</t>
    </r>
  </si>
  <si>
    <t>Average age (31 Dec 2000)</t>
  </si>
  <si>
    <t>Balance of migration</t>
  </si>
  <si>
    <r>
      <t>1)</t>
    </r>
    <r>
      <rPr>
        <i/>
        <sz val="8"/>
        <rFont val="Arial CE"/>
        <family val="2"/>
      </rPr>
      <t xml:space="preserve"> Year 2000</t>
    </r>
  </si>
  <si>
    <r>
      <t>2)</t>
    </r>
    <r>
      <rPr>
        <i/>
        <sz val="8"/>
        <rFont val="Arial CE"/>
        <family val="2"/>
      </rPr>
      <t xml:space="preserve"> CR - year 2001</t>
    </r>
  </si>
  <si>
    <r>
      <t>3)</t>
    </r>
    <r>
      <rPr>
        <i/>
        <sz val="8"/>
        <rFont val="Arial CE"/>
        <family val="2"/>
      </rPr>
      <t xml:space="preserve"> Deaths within 1 year of age per 1 000 live births</t>
    </r>
  </si>
  <si>
    <r>
      <t xml:space="preserve">MAKROEKONOMICKÉ UKAZATELE </t>
    </r>
    <r>
      <rPr>
        <b/>
        <vertAlign val="superscript"/>
        <sz val="8"/>
        <rFont val="Arial CE"/>
        <family val="2"/>
      </rPr>
      <t>1)</t>
    </r>
  </si>
  <si>
    <r>
      <t xml:space="preserve">MACROECONOMIC INDICATORS </t>
    </r>
    <r>
      <rPr>
        <b/>
        <i/>
        <vertAlign val="superscript"/>
        <sz val="9"/>
        <rFont val="Arial CE"/>
        <family val="2"/>
      </rPr>
      <t>1)</t>
    </r>
  </si>
  <si>
    <r>
      <t xml:space="preserve">ŽIVOTNÍ PROSTŘEDÍ </t>
    </r>
    <r>
      <rPr>
        <b/>
        <vertAlign val="superscript"/>
        <sz val="8"/>
        <rFont val="Arial CE"/>
        <family val="2"/>
      </rPr>
      <t>1)</t>
    </r>
  </si>
  <si>
    <r>
      <t>ENVIRONMENT</t>
    </r>
    <r>
      <rPr>
        <b/>
        <i/>
        <vertAlign val="superscript"/>
        <sz val="8"/>
        <rFont val="Arial CE"/>
        <family val="2"/>
      </rPr>
      <t>1)</t>
    </r>
  </si>
  <si>
    <r>
      <t>t/km</t>
    </r>
    <r>
      <rPr>
        <vertAlign val="superscript"/>
        <sz val="8"/>
        <rFont val="Arial CE"/>
        <family val="2"/>
      </rPr>
      <t>2</t>
    </r>
  </si>
  <si>
    <r>
      <t>oxid siřičitý SO</t>
    </r>
    <r>
      <rPr>
        <vertAlign val="subscript"/>
        <sz val="8"/>
        <rFont val="Arial CE"/>
        <family val="2"/>
      </rPr>
      <t>2</t>
    </r>
  </si>
  <si>
    <r>
      <t>oxidy dusíku NO</t>
    </r>
    <r>
      <rPr>
        <vertAlign val="subscript"/>
        <sz val="8"/>
        <rFont val="Arial CE"/>
        <family val="2"/>
      </rPr>
      <t>x</t>
    </r>
  </si>
  <si>
    <r>
      <t>Expectation of life
(2000-2001 average)</t>
    </r>
    <r>
      <rPr>
        <i/>
        <vertAlign val="superscript"/>
        <sz val="8"/>
        <rFont val="Arial CE"/>
        <family val="2"/>
      </rPr>
      <t>2)</t>
    </r>
  </si>
  <si>
    <r>
      <t>Infant mortality</t>
    </r>
    <r>
      <rPr>
        <i/>
        <vertAlign val="superscript"/>
        <sz val="8"/>
        <rFont val="Arial CE"/>
        <family val="2"/>
      </rPr>
      <t>3)</t>
    </r>
  </si>
  <si>
    <t>Odborné léčebné ústavy</t>
  </si>
  <si>
    <r>
      <t>5)</t>
    </r>
    <r>
      <rPr>
        <i/>
        <sz val="8"/>
        <rFont val="Arial CE"/>
        <family val="2"/>
      </rPr>
      <t xml:space="preserve"> Related to arable land</t>
    </r>
  </si>
  <si>
    <t>Podíl obyvatel ve věku</t>
  </si>
  <si>
    <r>
      <t>1)</t>
    </r>
    <r>
      <rPr>
        <sz val="8"/>
        <rFont val="Arial CE"/>
        <family val="2"/>
      </rPr>
      <t xml:space="preserve"> údaje roku 2001</t>
    </r>
  </si>
  <si>
    <r>
      <t xml:space="preserve">Naděje dožití při narození (průměr let 2001 - 2002) </t>
    </r>
    <r>
      <rPr>
        <vertAlign val="superscript"/>
        <sz val="8"/>
        <rFont val="Arial CE"/>
        <family val="2"/>
      </rPr>
      <t>2)</t>
    </r>
  </si>
  <si>
    <r>
      <t>2)</t>
    </r>
    <r>
      <rPr>
        <sz val="8"/>
        <rFont val="Arial CE"/>
        <family val="2"/>
      </rPr>
      <t xml:space="preserve"> ČR údaje roku 2002</t>
    </r>
  </si>
  <si>
    <t>brambory pozdní konzumní</t>
  </si>
  <si>
    <t>Hospodářská zvířata (k 1.4.2003)</t>
  </si>
  <si>
    <t>Ubytovací zařízení celkem
(hromadná)</t>
  </si>
  <si>
    <t>Hosté v ubytovacích
zařízeních (hromadných)</t>
  </si>
  <si>
    <r>
      <t>3)</t>
    </r>
    <r>
      <rPr>
        <sz val="8"/>
        <rFont val="Arial CE"/>
        <family val="2"/>
      </rPr>
      <t xml:space="preserve"> zemřelí do 1 roku na 1 000 živě narozených</t>
    </r>
  </si>
  <si>
    <t>Pořízení dlouhodobého
hmotného majetku</t>
  </si>
  <si>
    <t>Pořízení dlouhodobého
nehmotného majetku</t>
  </si>
  <si>
    <t>mil.Kč
b.c.</t>
  </si>
  <si>
    <t>Livestock: 1 April 2003</t>
  </si>
  <si>
    <t xml:space="preserve">Průměrný věk </t>
  </si>
  <si>
    <r>
      <t>PRÁCE</t>
    </r>
    <r>
      <rPr>
        <b/>
        <vertAlign val="superscript"/>
        <sz val="8"/>
        <rFont val="Arial CE"/>
        <family val="2"/>
      </rPr>
      <t>4)</t>
    </r>
  </si>
  <si>
    <r>
      <t>Nezaměstnanost (k 31.12.)</t>
    </r>
    <r>
      <rPr>
        <b/>
        <vertAlign val="superscript"/>
        <sz val="8"/>
        <rFont val="Arial CE"/>
        <family val="2"/>
      </rPr>
      <t>5)</t>
    </r>
  </si>
  <si>
    <r>
      <t>DLOUHODOBÝ HMOTNÝ
A NEHMOTNÝ MAJETEK</t>
    </r>
    <r>
      <rPr>
        <b/>
        <vertAlign val="superscript"/>
        <sz val="8"/>
        <rFont val="Arial CE"/>
        <family val="2"/>
      </rPr>
      <t>6)</t>
    </r>
    <r>
      <rPr>
        <b/>
        <sz val="8"/>
        <rFont val="Arial CE"/>
        <family val="2"/>
      </rPr>
      <t xml:space="preserve"> </t>
    </r>
  </si>
  <si>
    <r>
      <t xml:space="preserve">Intenzita chovu skotu </t>
    </r>
    <r>
      <rPr>
        <vertAlign val="superscript"/>
        <sz val="8"/>
        <rFont val="Arial CE"/>
        <family val="2"/>
      </rPr>
      <t>7)</t>
    </r>
  </si>
  <si>
    <r>
      <t>prasat</t>
    </r>
    <r>
      <rPr>
        <vertAlign val="superscript"/>
        <sz val="8"/>
        <rFont val="Arial CE"/>
        <family val="2"/>
      </rPr>
      <t xml:space="preserve"> 8)</t>
    </r>
  </si>
  <si>
    <r>
      <t>PRŮMYSL</t>
    </r>
    <r>
      <rPr>
        <vertAlign val="superscript"/>
        <sz val="8"/>
        <rFont val="Arial CE"/>
        <family val="2"/>
      </rPr>
      <t>9)</t>
    </r>
  </si>
  <si>
    <r>
      <t xml:space="preserve">STAVEBNICTVÍ </t>
    </r>
    <r>
      <rPr>
        <b/>
        <vertAlign val="superscript"/>
        <sz val="8"/>
        <rFont val="Arial CE"/>
        <family val="2"/>
      </rPr>
      <t>9)</t>
    </r>
  </si>
  <si>
    <r>
      <t xml:space="preserve">ZDRAVOTNICTVÍ </t>
    </r>
    <r>
      <rPr>
        <b/>
        <vertAlign val="superscript"/>
        <sz val="8"/>
        <rFont val="Arial CE"/>
        <family val="2"/>
      </rPr>
      <t>10)</t>
    </r>
  </si>
  <si>
    <r>
      <t>4)</t>
    </r>
    <r>
      <rPr>
        <sz val="8"/>
        <rFont val="Arial CE"/>
        <family val="2"/>
      </rPr>
      <t xml:space="preserve"> bez podniků do 20 zaměstnanců, podle sídla podniku</t>
    </r>
  </si>
  <si>
    <r>
      <t>5)</t>
    </r>
    <r>
      <rPr>
        <sz val="8"/>
        <rFont val="Arial CE"/>
        <family val="2"/>
      </rPr>
      <t xml:space="preserve"> evidovaná nezaměstnanost podle údajů Úřadů práce</t>
    </r>
  </si>
  <si>
    <r>
      <t xml:space="preserve">6)  </t>
    </r>
    <r>
      <rPr>
        <sz val="8"/>
        <rFont val="Arial CE"/>
        <family val="2"/>
      </rPr>
      <t>investice na území kraje - rok 2001</t>
    </r>
  </si>
  <si>
    <r>
      <t xml:space="preserve">7) </t>
    </r>
    <r>
      <rPr>
        <sz val="8"/>
        <rFont val="Arial CE"/>
        <family val="2"/>
      </rPr>
      <t>vztaženo k zemědělské půdě</t>
    </r>
  </si>
  <si>
    <r>
      <t xml:space="preserve">8) </t>
    </r>
    <r>
      <rPr>
        <sz val="8"/>
        <rFont val="Arial CE"/>
        <family val="2"/>
      </rPr>
      <t>vztaženo k orné půdě</t>
    </r>
  </si>
  <si>
    <r>
      <t>9)</t>
    </r>
    <r>
      <rPr>
        <sz val="8"/>
        <rFont val="Arial CE"/>
        <family val="2"/>
      </rPr>
      <t xml:space="preserve"> podniky se 20 a více zaměstnanci se sídlem v kraji</t>
    </r>
  </si>
  <si>
    <r>
      <t xml:space="preserve">10) </t>
    </r>
    <r>
      <rPr>
        <sz val="8"/>
        <rFont val="Arial CE"/>
        <family val="2"/>
      </rPr>
      <t>všechny rezorty</t>
    </r>
  </si>
  <si>
    <r>
      <t xml:space="preserve">10) </t>
    </r>
    <r>
      <rPr>
        <i/>
        <sz val="8"/>
        <rFont val="Arial CE"/>
        <family val="2"/>
      </rPr>
      <t>All departments</t>
    </r>
  </si>
  <si>
    <r>
      <t>9)</t>
    </r>
    <r>
      <rPr>
        <i/>
        <sz val="8"/>
        <rFont val="Arial CE"/>
        <family val="2"/>
      </rPr>
      <t xml:space="preserve"> Enterprises with 20 employees and over and with their head offices in the region</t>
    </r>
  </si>
  <si>
    <r>
      <t xml:space="preserve">8) </t>
    </r>
    <r>
      <rPr>
        <i/>
        <sz val="8"/>
        <rFont val="Arial CE"/>
        <family val="2"/>
      </rPr>
      <t xml:space="preserve"> Investments on the terrritory of the region in 2001</t>
    </r>
  </si>
  <si>
    <r>
      <t>7)</t>
    </r>
    <r>
      <rPr>
        <i/>
        <sz val="8"/>
        <rFont val="Arial CE"/>
        <family val="2"/>
      </rPr>
      <t xml:space="preserve"> Registered unemployment as given by employment offices</t>
    </r>
  </si>
  <si>
    <r>
      <t xml:space="preserve">6) </t>
    </r>
    <r>
      <rPr>
        <i/>
        <sz val="8"/>
        <rFont val="Arial CE"/>
        <family val="2"/>
      </rPr>
      <t>Excl. enterprises with 19 employees and under, by head office of the enterprise</t>
    </r>
  </si>
  <si>
    <r>
      <t>4)</t>
    </r>
    <r>
      <rPr>
        <i/>
        <sz val="8"/>
        <rFont val="Arial CE"/>
        <family val="2"/>
      </rPr>
      <t xml:space="preserve"> Related to agricultural land</t>
    </r>
  </si>
  <si>
    <r>
      <t xml:space="preserve">HEALTH </t>
    </r>
    <r>
      <rPr>
        <b/>
        <i/>
        <vertAlign val="superscript"/>
        <sz val="8"/>
        <rFont val="Arial CE"/>
        <family val="2"/>
      </rPr>
      <t>10)</t>
    </r>
  </si>
  <si>
    <r>
      <t xml:space="preserve">CONSTRUCTION </t>
    </r>
    <r>
      <rPr>
        <b/>
        <i/>
        <vertAlign val="superscript"/>
        <sz val="8"/>
        <rFont val="Arial CE"/>
        <family val="2"/>
      </rPr>
      <t>9)</t>
    </r>
  </si>
  <si>
    <r>
      <t xml:space="preserve">INDUSTRY </t>
    </r>
    <r>
      <rPr>
        <b/>
        <i/>
        <vertAlign val="superscript"/>
        <sz val="8"/>
        <rFont val="Arial CE"/>
        <family val="2"/>
      </rPr>
      <t>9)</t>
    </r>
  </si>
  <si>
    <r>
      <t>Pigs farming intensity</t>
    </r>
    <r>
      <rPr>
        <i/>
        <vertAlign val="superscript"/>
        <sz val="8"/>
        <rFont val="Arial CE"/>
        <family val="2"/>
      </rPr>
      <t xml:space="preserve"> 8)</t>
    </r>
  </si>
  <si>
    <r>
      <t xml:space="preserve">Cattle farming intensity </t>
    </r>
    <r>
      <rPr>
        <i/>
        <vertAlign val="superscript"/>
        <sz val="8"/>
        <rFont val="Arial CE"/>
        <family val="2"/>
      </rPr>
      <t>7)</t>
    </r>
  </si>
  <si>
    <r>
      <t>TANGIBLE  AND INTANGIBLE
 FIXED ASSETS</t>
    </r>
    <r>
      <rPr>
        <b/>
        <i/>
        <vertAlign val="superscript"/>
        <sz val="8"/>
        <rFont val="Arial CE"/>
        <family val="2"/>
      </rPr>
      <t>6)</t>
    </r>
  </si>
  <si>
    <r>
      <t>Unemployment: 31 December</t>
    </r>
    <r>
      <rPr>
        <b/>
        <i/>
        <vertAlign val="superscript"/>
        <sz val="8"/>
        <rFont val="Arial CE"/>
        <family val="2"/>
      </rPr>
      <t>5)</t>
    </r>
  </si>
  <si>
    <r>
      <t>LABOUR</t>
    </r>
    <r>
      <rPr>
        <b/>
        <i/>
        <vertAlign val="superscript"/>
        <sz val="8"/>
        <rFont val="Arial CE"/>
        <family val="2"/>
      </rPr>
      <t>4)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</si>
</sst>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2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12"/>
      <name val="Arial CE"/>
      <family val="2"/>
    </font>
    <font>
      <b/>
      <vertAlign val="superscript"/>
      <sz val="8"/>
      <name val="Arial CE"/>
      <family val="2"/>
    </font>
    <font>
      <i/>
      <sz val="7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vertAlign val="superscript"/>
      <sz val="9"/>
      <name val="Arial CE"/>
      <family val="2"/>
    </font>
    <font>
      <vertAlign val="subscript"/>
      <sz val="8"/>
      <name val="Arial CE"/>
      <family val="2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right" shrinkToFit="1"/>
    </xf>
    <xf numFmtId="3" fontId="3" fillId="0" borderId="2" xfId="0" applyNumberFormat="1" applyFont="1" applyBorder="1" applyAlignment="1">
      <alignment horizontal="right" shrinkToFit="1"/>
    </xf>
    <xf numFmtId="3" fontId="3" fillId="0" borderId="3" xfId="0" applyNumberFormat="1" applyFont="1" applyBorder="1" applyAlignment="1">
      <alignment horizontal="right" shrinkToFi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shrinkToFit="1"/>
    </xf>
    <xf numFmtId="3" fontId="7" fillId="0" borderId="2" xfId="0" applyNumberFormat="1" applyFont="1" applyBorder="1" applyAlignment="1">
      <alignment horizontal="right" shrinkToFit="1"/>
    </xf>
    <xf numFmtId="3" fontId="7" fillId="0" borderId="3" xfId="0" applyNumberFormat="1" applyFont="1" applyBorder="1" applyAlignment="1">
      <alignment horizontal="right" shrinkToFit="1"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 shrinkToFit="1"/>
    </xf>
    <xf numFmtId="3" fontId="3" fillId="0" borderId="1" xfId="0" applyNumberFormat="1" applyFont="1" applyBorder="1" applyAlignment="1">
      <alignment horizontal="left" indent="1"/>
    </xf>
    <xf numFmtId="164" fontId="3" fillId="0" borderId="2" xfId="0" applyNumberFormat="1" applyFont="1" applyBorder="1" applyAlignment="1">
      <alignment horizontal="right" shrinkToFit="1"/>
    </xf>
    <xf numFmtId="164" fontId="3" fillId="0" borderId="3" xfId="0" applyNumberFormat="1" applyFont="1" applyBorder="1" applyAlignment="1">
      <alignment horizontal="right" shrinkToFit="1"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indent="1"/>
    </xf>
    <xf numFmtId="3" fontId="5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3" fillId="0" borderId="2" xfId="0" applyNumberFormat="1" applyFont="1" applyBorder="1" applyAlignment="1">
      <alignment horizontal="right" shrinkToFit="1"/>
    </xf>
    <xf numFmtId="4" fontId="3" fillId="0" borderId="3" xfId="0" applyNumberFormat="1" applyFont="1" applyBorder="1" applyAlignment="1">
      <alignment horizontal="right" shrinkToFit="1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4" fontId="3" fillId="0" borderId="1" xfId="0" applyNumberFormat="1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indent="1"/>
    </xf>
    <xf numFmtId="165" fontId="3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indent="2"/>
    </xf>
    <xf numFmtId="0" fontId="5" fillId="0" borderId="0" xfId="0" applyFont="1" applyAlignment="1">
      <alignment horizontal="left" wrapText="1" indent="2"/>
    </xf>
    <xf numFmtId="0" fontId="3" fillId="0" borderId="1" xfId="0" applyFont="1" applyBorder="1" applyAlignment="1">
      <alignment horizontal="left" indent="3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indent="2"/>
    </xf>
    <xf numFmtId="3" fontId="3" fillId="0" borderId="2" xfId="0" applyNumberFormat="1" applyFont="1" applyBorder="1" applyAlignment="1">
      <alignment shrinkToFit="1"/>
    </xf>
    <xf numFmtId="3" fontId="3" fillId="0" borderId="3" xfId="0" applyNumberFormat="1" applyFont="1" applyBorder="1" applyAlignment="1">
      <alignment shrinkToFi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indent="7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right" shrinkToFit="1"/>
    </xf>
    <xf numFmtId="0" fontId="3" fillId="0" borderId="1" xfId="0" applyFont="1" applyBorder="1" applyAlignment="1">
      <alignment horizontal="left" indent="4"/>
    </xf>
    <xf numFmtId="164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 wrapText="1" indent="1"/>
    </xf>
    <xf numFmtId="0" fontId="8" fillId="0" borderId="0" xfId="0" applyFont="1" applyAlignment="1">
      <alignment/>
    </xf>
    <xf numFmtId="166" fontId="3" fillId="0" borderId="2" xfId="0" applyNumberFormat="1" applyFont="1" applyBorder="1" applyAlignment="1">
      <alignment horizontal="right" shrinkToFit="1"/>
    </xf>
    <xf numFmtId="166" fontId="3" fillId="0" borderId="3" xfId="0" applyNumberFormat="1" applyFont="1" applyBorder="1" applyAlignment="1">
      <alignment horizontal="right" shrinkToFit="1"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15" fillId="0" borderId="2" xfId="0" applyNumberFormat="1" applyFont="1" applyBorder="1" applyAlignment="1">
      <alignment horizontal="right" shrinkToFit="1"/>
    </xf>
    <xf numFmtId="3" fontId="17" fillId="0" borderId="0" xfId="0" applyNumberFormat="1" applyFont="1" applyBorder="1" applyAlignment="1">
      <alignment horizontal="left"/>
    </xf>
    <xf numFmtId="0" fontId="18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165" fontId="3" fillId="0" borderId="2" xfId="0" applyNumberFormat="1" applyFont="1" applyFill="1" applyBorder="1" applyAlignment="1">
      <alignment/>
    </xf>
    <xf numFmtId="2" fontId="3" fillId="0" borderId="2" xfId="0" applyNumberFormat="1" applyFont="1" applyBorder="1" applyAlignment="1">
      <alignment horizontal="right" shrinkToFit="1"/>
    </xf>
    <xf numFmtId="2" fontId="3" fillId="0" borderId="3" xfId="0" applyNumberFormat="1" applyFont="1" applyBorder="1" applyAlignment="1">
      <alignment horizontal="right" shrinkToFit="1"/>
    </xf>
    <xf numFmtId="3" fontId="5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18" fillId="0" borderId="3" xfId="0" applyFont="1" applyFill="1" applyBorder="1" applyAlignment="1">
      <alignment/>
    </xf>
    <xf numFmtId="3" fontId="3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3"/>
    </xf>
    <xf numFmtId="0" fontId="15" fillId="0" borderId="0" xfId="0" applyFont="1" applyAlignment="1">
      <alignment/>
    </xf>
    <xf numFmtId="3" fontId="15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1" xfId="19" applyFont="1" applyBorder="1" applyAlignment="1">
      <alignment horizontal="left"/>
      <protection/>
    </xf>
    <xf numFmtId="0" fontId="3" fillId="0" borderId="1" xfId="19" applyFont="1" applyBorder="1" applyAlignment="1">
      <alignment horizontal="left" wrapText="1" indent="1"/>
      <protection/>
    </xf>
    <xf numFmtId="0" fontId="5" fillId="0" borderId="0" xfId="0" applyFont="1" applyBorder="1" applyAlignment="1">
      <alignment horizontal="left"/>
    </xf>
    <xf numFmtId="3" fontId="3" fillId="0" borderId="1" xfId="0" applyNumberFormat="1" applyFont="1" applyBorder="1" applyAlignment="1">
      <alignment horizontal="left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 shrinkToFit="1"/>
    </xf>
    <xf numFmtId="3" fontId="3" fillId="0" borderId="3" xfId="0" applyNumberFormat="1" applyFont="1" applyFill="1" applyBorder="1" applyAlignment="1">
      <alignment horizontal="right" shrinkToFit="1"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41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1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165" fontId="3" fillId="0" borderId="3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1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shrinkToFit="1"/>
    </xf>
    <xf numFmtId="3" fontId="3" fillId="0" borderId="1" xfId="0" applyNumberFormat="1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2_12az2_1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18"/>
  <sheetViews>
    <sheetView tabSelected="1" workbookViewId="0" topLeftCell="A73">
      <selection activeCell="E98" sqref="E98"/>
    </sheetView>
  </sheetViews>
  <sheetFormatPr defaultColWidth="9.00390625" defaultRowHeight="12.75"/>
  <cols>
    <col min="1" max="1" width="1.00390625" style="115" customWidth="1"/>
    <col min="2" max="2" width="26.25390625" style="115" customWidth="1"/>
    <col min="3" max="3" width="7.25390625" style="115" customWidth="1"/>
    <col min="4" max="4" width="7.875" style="115" customWidth="1"/>
    <col min="5" max="12" width="7.625" style="115" customWidth="1"/>
    <col min="13" max="13" width="8.125" style="115" customWidth="1"/>
    <col min="14" max="18" width="7.625" style="115" customWidth="1"/>
    <col min="19" max="19" width="7.75390625" style="133" customWidth="1"/>
    <col min="20" max="20" width="0.6171875" style="115" customWidth="1"/>
    <col min="21" max="21" width="29.625" style="115" customWidth="1"/>
    <col min="22" max="16384" width="9.125" style="115" customWidth="1"/>
  </cols>
  <sheetData>
    <row r="1" spans="1:31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M1" s="3"/>
      <c r="N1" s="1"/>
      <c r="O1" s="2"/>
      <c r="P1" s="2"/>
      <c r="Q1" s="2"/>
      <c r="R1" s="2"/>
      <c r="S1" s="2"/>
      <c r="U1" s="4" t="s">
        <v>1</v>
      </c>
      <c r="X1" s="5"/>
      <c r="Y1" s="5"/>
      <c r="Z1" s="5"/>
      <c r="AA1" s="5"/>
      <c r="AB1" s="5"/>
      <c r="AC1" s="5"/>
      <c r="AD1" s="5"/>
      <c r="AE1" s="5"/>
    </row>
    <row r="2" spans="1:31" ht="8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M2" s="3"/>
      <c r="N2" s="1"/>
      <c r="O2" s="2"/>
      <c r="P2" s="2"/>
      <c r="Q2" s="2"/>
      <c r="R2" s="2"/>
      <c r="S2" s="2"/>
      <c r="U2" s="4"/>
      <c r="X2" s="5"/>
      <c r="Y2" s="5"/>
      <c r="Z2" s="5"/>
      <c r="AA2" s="5"/>
      <c r="AB2" s="5"/>
      <c r="AC2" s="5"/>
      <c r="AD2" s="5"/>
      <c r="AE2" s="5"/>
    </row>
    <row r="3" spans="1:31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N3" s="6"/>
      <c r="O3" s="7"/>
      <c r="P3" s="7"/>
      <c r="Q3" s="7"/>
      <c r="R3" s="7"/>
      <c r="S3" s="7"/>
      <c r="U3" s="114"/>
      <c r="X3" s="5"/>
      <c r="Y3" s="5"/>
      <c r="Z3" s="5"/>
      <c r="AA3" s="5"/>
      <c r="AB3" s="5"/>
      <c r="AC3" s="5"/>
      <c r="AD3" s="5"/>
      <c r="AE3" s="5"/>
    </row>
    <row r="4" spans="1:31" ht="12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N4" s="6"/>
      <c r="O4" s="7"/>
      <c r="P4" s="7"/>
      <c r="Q4" s="7"/>
      <c r="R4" s="7"/>
      <c r="S4" s="7"/>
      <c r="U4" s="8"/>
      <c r="X4" s="5"/>
      <c r="Y4" s="5"/>
      <c r="Z4" s="5"/>
      <c r="AA4" s="5"/>
      <c r="AB4" s="5"/>
      <c r="AC4" s="5"/>
      <c r="AD4" s="5"/>
      <c r="AE4" s="5"/>
    </row>
    <row r="5" spans="1:31" ht="12.75">
      <c r="A5" s="155"/>
      <c r="B5" s="158"/>
      <c r="C5" s="163" t="s">
        <v>2</v>
      </c>
      <c r="D5" s="164" t="s">
        <v>3</v>
      </c>
      <c r="E5" s="165" t="s">
        <v>4</v>
      </c>
      <c r="F5" s="166"/>
      <c r="G5" s="166"/>
      <c r="H5" s="166"/>
      <c r="I5" s="166"/>
      <c r="J5" s="166"/>
      <c r="K5" s="166"/>
      <c r="L5" s="170" t="s">
        <v>5</v>
      </c>
      <c r="M5" s="171"/>
      <c r="N5" s="171"/>
      <c r="O5" s="171"/>
      <c r="P5" s="171"/>
      <c r="Q5" s="171"/>
      <c r="R5" s="172"/>
      <c r="S5" s="173" t="s">
        <v>6</v>
      </c>
      <c r="T5" s="176"/>
      <c r="U5" s="177"/>
      <c r="X5" s="5"/>
      <c r="Y5" s="5"/>
      <c r="Z5" s="5"/>
      <c r="AA5" s="5"/>
      <c r="AB5" s="5"/>
      <c r="AC5" s="5"/>
      <c r="AD5" s="5"/>
      <c r="AE5" s="5"/>
    </row>
    <row r="6" spans="1:31" ht="12" customHeight="1">
      <c r="A6" s="159"/>
      <c r="B6" s="160"/>
      <c r="C6" s="160"/>
      <c r="D6" s="160"/>
      <c r="E6" s="187" t="s">
        <v>7</v>
      </c>
      <c r="F6" s="187" t="s">
        <v>8</v>
      </c>
      <c r="G6" s="187" t="s">
        <v>9</v>
      </c>
      <c r="H6" s="187" t="s">
        <v>10</v>
      </c>
      <c r="I6" s="187" t="s">
        <v>11</v>
      </c>
      <c r="J6" s="187" t="s">
        <v>12</v>
      </c>
      <c r="K6" s="156" t="s">
        <v>13</v>
      </c>
      <c r="L6" s="184" t="s">
        <v>14</v>
      </c>
      <c r="M6" s="167" t="s">
        <v>15</v>
      </c>
      <c r="N6" s="167" t="s">
        <v>16</v>
      </c>
      <c r="O6" s="167" t="s">
        <v>17</v>
      </c>
      <c r="P6" s="167" t="s">
        <v>18</v>
      </c>
      <c r="Q6" s="167" t="s">
        <v>19</v>
      </c>
      <c r="R6" s="167" t="s">
        <v>20</v>
      </c>
      <c r="S6" s="174"/>
      <c r="T6" s="178"/>
      <c r="U6" s="179"/>
      <c r="X6" s="5"/>
      <c r="Y6" s="5"/>
      <c r="Z6" s="5"/>
      <c r="AA6" s="5"/>
      <c r="AB6" s="5"/>
      <c r="AC6" s="5"/>
      <c r="AD6" s="5"/>
      <c r="AE6" s="5"/>
    </row>
    <row r="7" spans="1:31" ht="12" customHeight="1">
      <c r="A7" s="159"/>
      <c r="B7" s="160"/>
      <c r="C7" s="160"/>
      <c r="D7" s="182" t="s">
        <v>317</v>
      </c>
      <c r="E7" s="168"/>
      <c r="F7" s="168"/>
      <c r="G7" s="168"/>
      <c r="H7" s="168"/>
      <c r="I7" s="168"/>
      <c r="J7" s="168"/>
      <c r="K7" s="157"/>
      <c r="L7" s="185"/>
      <c r="M7" s="168"/>
      <c r="N7" s="168"/>
      <c r="O7" s="168"/>
      <c r="P7" s="168"/>
      <c r="Q7" s="168"/>
      <c r="R7" s="168"/>
      <c r="S7" s="174"/>
      <c r="T7" s="178"/>
      <c r="U7" s="179"/>
      <c r="X7" s="5"/>
      <c r="Y7" s="5"/>
      <c r="Z7" s="5"/>
      <c r="AA7" s="5"/>
      <c r="AB7" s="5"/>
      <c r="AC7" s="5"/>
      <c r="AD7" s="5"/>
      <c r="AE7" s="5"/>
    </row>
    <row r="8" spans="1:31" ht="12" customHeight="1" thickBot="1">
      <c r="A8" s="161"/>
      <c r="B8" s="162"/>
      <c r="C8" s="162"/>
      <c r="D8" s="183"/>
      <c r="E8" s="169"/>
      <c r="F8" s="169"/>
      <c r="G8" s="169"/>
      <c r="H8" s="169"/>
      <c r="I8" s="169"/>
      <c r="J8" s="169"/>
      <c r="K8" s="154"/>
      <c r="L8" s="186"/>
      <c r="M8" s="169"/>
      <c r="N8" s="169"/>
      <c r="O8" s="169"/>
      <c r="P8" s="169"/>
      <c r="Q8" s="169"/>
      <c r="R8" s="169"/>
      <c r="S8" s="175"/>
      <c r="T8" s="180"/>
      <c r="U8" s="181"/>
      <c r="X8" s="5"/>
      <c r="Y8" s="5"/>
      <c r="Z8" s="5"/>
      <c r="AA8" s="5"/>
      <c r="AB8" s="5"/>
      <c r="AC8" s="5"/>
      <c r="AD8" s="5"/>
      <c r="AE8" s="5"/>
    </row>
    <row r="9" spans="1:31" ht="5.25" customHeight="1">
      <c r="A9" s="9"/>
      <c r="B9" s="10"/>
      <c r="C9" s="11"/>
      <c r="D9" s="11"/>
      <c r="E9" s="11"/>
      <c r="F9" s="11"/>
      <c r="G9" s="11"/>
      <c r="H9" s="11"/>
      <c r="I9" s="11"/>
      <c r="J9" s="11"/>
      <c r="K9" s="12"/>
      <c r="L9" s="13"/>
      <c r="M9" s="14"/>
      <c r="N9" s="14"/>
      <c r="O9" s="14"/>
      <c r="P9" s="14"/>
      <c r="Q9" s="14"/>
      <c r="R9" s="14"/>
      <c r="S9" s="15"/>
      <c r="T9" s="16"/>
      <c r="U9" s="17"/>
      <c r="X9" s="5"/>
      <c r="Y9" s="5"/>
      <c r="Z9" s="5"/>
      <c r="AA9" s="5"/>
      <c r="AB9" s="5"/>
      <c r="AC9" s="5"/>
      <c r="AD9" s="5"/>
      <c r="AE9" s="5"/>
    </row>
    <row r="10" spans="1:31" ht="12.75">
      <c r="A10" s="18" t="s">
        <v>21</v>
      </c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22"/>
      <c r="M10" s="23"/>
      <c r="N10" s="23"/>
      <c r="O10" s="23"/>
      <c r="P10" s="23"/>
      <c r="Q10" s="23"/>
      <c r="R10" s="23"/>
      <c r="S10" s="24"/>
      <c r="T10" s="25" t="s">
        <v>22</v>
      </c>
      <c r="U10" s="26"/>
      <c r="X10" s="5"/>
      <c r="Y10" s="5"/>
      <c r="Z10" s="5"/>
      <c r="AA10" s="5"/>
      <c r="AB10" s="5"/>
      <c r="AC10" s="5"/>
      <c r="AD10" s="5"/>
      <c r="AE10" s="5"/>
    </row>
    <row r="11" spans="1:31" ht="12.75">
      <c r="A11" s="27"/>
      <c r="B11" s="28" t="s">
        <v>23</v>
      </c>
      <c r="C11" s="29" t="s">
        <v>283</v>
      </c>
      <c r="D11" s="11">
        <v>78867.55</v>
      </c>
      <c r="E11" s="11">
        <v>495.9</v>
      </c>
      <c r="F11" s="11">
        <v>11016.13</v>
      </c>
      <c r="G11" s="11">
        <v>10056.66</v>
      </c>
      <c r="H11" s="11">
        <v>7561.06</v>
      </c>
      <c r="I11" s="11">
        <v>3314.36</v>
      </c>
      <c r="J11" s="11">
        <v>5335.03</v>
      </c>
      <c r="K11" s="12">
        <v>3162.89</v>
      </c>
      <c r="L11" s="30">
        <v>4758.17</v>
      </c>
      <c r="M11" s="31">
        <v>4518.5</v>
      </c>
      <c r="N11" s="31">
        <v>6925.39</v>
      </c>
      <c r="O11" s="31">
        <v>7065.45</v>
      </c>
      <c r="P11" s="31">
        <v>5158.75</v>
      </c>
      <c r="Q11" s="31">
        <v>3963.91</v>
      </c>
      <c r="R11" s="31">
        <v>5535.35</v>
      </c>
      <c r="S11" s="32" t="s">
        <v>284</v>
      </c>
      <c r="T11" s="16"/>
      <c r="U11" s="17" t="s">
        <v>24</v>
      </c>
      <c r="W11" s="116"/>
      <c r="X11" s="5"/>
      <c r="Y11" s="5"/>
      <c r="Z11" s="5"/>
      <c r="AA11" s="5"/>
      <c r="AB11" s="5"/>
      <c r="AC11" s="5"/>
      <c r="AD11" s="5"/>
      <c r="AE11" s="5"/>
    </row>
    <row r="12" spans="1:31" ht="12.75">
      <c r="A12" s="27"/>
      <c r="B12" s="28" t="s">
        <v>25</v>
      </c>
      <c r="C12" s="29"/>
      <c r="D12" s="11"/>
      <c r="E12" s="11"/>
      <c r="F12" s="11"/>
      <c r="G12" s="11"/>
      <c r="H12" s="11"/>
      <c r="I12" s="11"/>
      <c r="J12" s="11"/>
      <c r="K12" s="12"/>
      <c r="L12" s="30"/>
      <c r="M12" s="31"/>
      <c r="N12" s="31"/>
      <c r="O12" s="31"/>
      <c r="P12" s="31"/>
      <c r="Q12" s="31"/>
      <c r="R12" s="31"/>
      <c r="S12" s="32"/>
      <c r="T12" s="16"/>
      <c r="U12" s="17" t="s">
        <v>26</v>
      </c>
      <c r="X12" s="5"/>
      <c r="Y12" s="5"/>
      <c r="Z12" s="5"/>
      <c r="AA12" s="5"/>
      <c r="AB12" s="5"/>
      <c r="AC12" s="5"/>
      <c r="AD12" s="5"/>
      <c r="AE12" s="5"/>
    </row>
    <row r="13" spans="1:31" ht="12.75">
      <c r="A13" s="27"/>
      <c r="B13" s="33" t="s">
        <v>27</v>
      </c>
      <c r="C13" s="29" t="s">
        <v>28</v>
      </c>
      <c r="D13" s="34">
        <v>54.17692067269745</v>
      </c>
      <c r="E13" s="34">
        <v>42.569066344020975</v>
      </c>
      <c r="F13" s="34">
        <v>60.70389510653923</v>
      </c>
      <c r="G13" s="34">
        <v>49.30404329071481</v>
      </c>
      <c r="H13" s="34">
        <v>50.80094589911997</v>
      </c>
      <c r="I13" s="34">
        <v>37.625665286812534</v>
      </c>
      <c r="J13" s="34">
        <v>52.14103763240318</v>
      </c>
      <c r="K13" s="35">
        <v>44.541542703034246</v>
      </c>
      <c r="L13" s="36">
        <v>58.90037556455528</v>
      </c>
      <c r="M13" s="37">
        <v>60.69071594555715</v>
      </c>
      <c r="N13" s="37">
        <v>60.68308066404925</v>
      </c>
      <c r="O13" s="37">
        <v>60.380018257860435</v>
      </c>
      <c r="P13" s="37">
        <v>53.7035134480252</v>
      </c>
      <c r="Q13" s="37">
        <v>49.43250477432636</v>
      </c>
      <c r="R13" s="37">
        <v>51.47334856874453</v>
      </c>
      <c r="S13" s="15" t="s">
        <v>28</v>
      </c>
      <c r="T13" s="16"/>
      <c r="U13" s="17" t="s">
        <v>29</v>
      </c>
      <c r="X13" s="5"/>
      <c r="Y13" s="5"/>
      <c r="Z13" s="5"/>
      <c r="AA13" s="5"/>
      <c r="AB13" s="5"/>
      <c r="AC13" s="5"/>
      <c r="AD13" s="5"/>
      <c r="AE13" s="5"/>
    </row>
    <row r="14" spans="1:31" ht="12.75">
      <c r="A14" s="27"/>
      <c r="B14" s="38" t="s">
        <v>30</v>
      </c>
      <c r="C14" s="29" t="s">
        <v>28</v>
      </c>
      <c r="D14" s="34">
        <v>71.80860985568951</v>
      </c>
      <c r="E14" s="34">
        <v>73.58597820937945</v>
      </c>
      <c r="F14" s="34">
        <v>83.30098306919767</v>
      </c>
      <c r="G14" s="34">
        <v>64.5718123404204</v>
      </c>
      <c r="H14" s="34">
        <v>69.02702097581675</v>
      </c>
      <c r="I14" s="34">
        <v>45.79928631570506</v>
      </c>
      <c r="J14" s="34">
        <v>67.25574640333029</v>
      </c>
      <c r="K14" s="35">
        <v>50.05607609312891</v>
      </c>
      <c r="L14" s="36">
        <v>69.29614854883714</v>
      </c>
      <c r="M14" s="37">
        <v>73.42860581042989</v>
      </c>
      <c r="N14" s="37">
        <v>77.44506893450152</v>
      </c>
      <c r="O14" s="37">
        <v>84.15586059463868</v>
      </c>
      <c r="P14" s="37">
        <v>75.73409181968142</v>
      </c>
      <c r="Q14" s="37">
        <v>64.61372010655997</v>
      </c>
      <c r="R14" s="37">
        <v>62.87418004162528</v>
      </c>
      <c r="S14" s="15" t="s">
        <v>28</v>
      </c>
      <c r="T14" s="16"/>
      <c r="U14" s="17" t="s">
        <v>31</v>
      </c>
      <c r="X14" s="5"/>
      <c r="Y14" s="5"/>
      <c r="Z14" s="5"/>
      <c r="AA14" s="5"/>
      <c r="AB14" s="5"/>
      <c r="AC14" s="5"/>
      <c r="AD14" s="5"/>
      <c r="AE14" s="5"/>
    </row>
    <row r="15" spans="1:31" ht="12.75">
      <c r="A15" s="27"/>
      <c r="B15" s="33" t="s">
        <v>32</v>
      </c>
      <c r="C15" s="29" t="s">
        <v>28</v>
      </c>
      <c r="D15" s="34">
        <v>45.823079327302544</v>
      </c>
      <c r="E15" s="34">
        <v>57.43093365597903</v>
      </c>
      <c r="F15" s="34">
        <v>39.29610489346077</v>
      </c>
      <c r="G15" s="34">
        <v>50.6959567092852</v>
      </c>
      <c r="H15" s="34">
        <v>49.19905410088003</v>
      </c>
      <c r="I15" s="34">
        <v>62.374334713187466</v>
      </c>
      <c r="J15" s="34">
        <v>47.85896236759681</v>
      </c>
      <c r="K15" s="35">
        <v>55.45845729696575</v>
      </c>
      <c r="L15" s="36">
        <v>41.09962443544472</v>
      </c>
      <c r="M15" s="37">
        <v>39.30928405444284</v>
      </c>
      <c r="N15" s="37">
        <v>39.31691933595076</v>
      </c>
      <c r="O15" s="37">
        <v>39.619981742139565</v>
      </c>
      <c r="P15" s="37">
        <v>46.2964865519748</v>
      </c>
      <c r="Q15" s="37">
        <v>50.56749522567364</v>
      </c>
      <c r="R15" s="37">
        <v>48.52665143125547</v>
      </c>
      <c r="S15" s="15" t="s">
        <v>28</v>
      </c>
      <c r="T15" s="16"/>
      <c r="U15" s="17" t="s">
        <v>33</v>
      </c>
      <c r="X15" s="5"/>
      <c r="Y15" s="5"/>
      <c r="Z15" s="5"/>
      <c r="AA15" s="5"/>
      <c r="AB15" s="5"/>
      <c r="AC15" s="5"/>
      <c r="AD15" s="5"/>
      <c r="AE15" s="5"/>
    </row>
    <row r="16" spans="1:31" ht="12.75">
      <c r="A16" s="27"/>
      <c r="B16" s="38" t="s">
        <v>34</v>
      </c>
      <c r="C16" s="29" t="s">
        <v>28</v>
      </c>
      <c r="D16" s="34">
        <v>73.13479917010565</v>
      </c>
      <c r="E16" s="34">
        <v>17.155898876404493</v>
      </c>
      <c r="F16" s="34">
        <v>70.45099112709666</v>
      </c>
      <c r="G16" s="34">
        <v>73.56874421378022</v>
      </c>
      <c r="H16" s="34">
        <v>80.12537735519373</v>
      </c>
      <c r="I16" s="34">
        <v>69.26972732681601</v>
      </c>
      <c r="J16" s="34">
        <v>62.25418969251436</v>
      </c>
      <c r="K16" s="35">
        <v>79.6487067368265</v>
      </c>
      <c r="L16" s="36">
        <v>75.13333571965494</v>
      </c>
      <c r="M16" s="37">
        <v>74.70597177103801</v>
      </c>
      <c r="N16" s="37">
        <v>77.2492057953982</v>
      </c>
      <c r="O16" s="37">
        <v>70.08176956628908</v>
      </c>
      <c r="P16" s="37">
        <v>74.94766195484692</v>
      </c>
      <c r="Q16" s="37">
        <v>78.33071416099179</v>
      </c>
      <c r="R16" s="37">
        <v>72.98184742304886</v>
      </c>
      <c r="S16" s="15" t="s">
        <v>28</v>
      </c>
      <c r="T16" s="16"/>
      <c r="U16" s="17" t="s">
        <v>35</v>
      </c>
      <c r="X16" s="5"/>
      <c r="Y16" s="5"/>
      <c r="Z16" s="5"/>
      <c r="AA16" s="5"/>
      <c r="AB16" s="5"/>
      <c r="AC16" s="5"/>
      <c r="AD16" s="5"/>
      <c r="AE16" s="5"/>
    </row>
    <row r="17" spans="1:31" ht="12.75">
      <c r="A17" s="27"/>
      <c r="B17" s="28" t="s">
        <v>36</v>
      </c>
      <c r="C17" s="29"/>
      <c r="D17" s="11">
        <v>6254</v>
      </c>
      <c r="E17" s="11">
        <v>1</v>
      </c>
      <c r="F17" s="11">
        <v>1148</v>
      </c>
      <c r="G17" s="11">
        <v>623</v>
      </c>
      <c r="H17" s="11">
        <v>503</v>
      </c>
      <c r="I17" s="11">
        <v>132</v>
      </c>
      <c r="J17" s="11">
        <v>354</v>
      </c>
      <c r="K17" s="12">
        <v>216</v>
      </c>
      <c r="L17" s="30">
        <v>448</v>
      </c>
      <c r="M17" s="31">
        <v>453</v>
      </c>
      <c r="N17" s="31">
        <v>729</v>
      </c>
      <c r="O17" s="31">
        <v>647</v>
      </c>
      <c r="P17" s="31">
        <v>394</v>
      </c>
      <c r="Q17" s="31">
        <v>304</v>
      </c>
      <c r="R17" s="31">
        <v>302</v>
      </c>
      <c r="S17" s="15"/>
      <c r="T17" s="16"/>
      <c r="U17" s="17" t="s">
        <v>37</v>
      </c>
      <c r="X17" s="5"/>
      <c r="Y17" s="5"/>
      <c r="Z17" s="5"/>
      <c r="AA17" s="5"/>
      <c r="AB17" s="5"/>
      <c r="AC17" s="5"/>
      <c r="AD17" s="5"/>
      <c r="AE17" s="5"/>
    </row>
    <row r="18" spans="1:31" ht="12.75">
      <c r="A18" s="27"/>
      <c r="B18" s="33" t="s">
        <v>38</v>
      </c>
      <c r="C18" s="29"/>
      <c r="D18" s="11">
        <v>526</v>
      </c>
      <c r="E18" s="11">
        <v>1</v>
      </c>
      <c r="F18" s="11">
        <v>73</v>
      </c>
      <c r="G18" s="11">
        <v>45</v>
      </c>
      <c r="H18" s="11">
        <v>46</v>
      </c>
      <c r="I18" s="11">
        <v>28</v>
      </c>
      <c r="J18" s="11">
        <v>46</v>
      </c>
      <c r="K18" s="12">
        <v>36</v>
      </c>
      <c r="L18" s="30">
        <v>43</v>
      </c>
      <c r="M18" s="31">
        <v>32</v>
      </c>
      <c r="N18" s="31">
        <v>33</v>
      </c>
      <c r="O18" s="31">
        <v>47</v>
      </c>
      <c r="P18" s="31">
        <v>26</v>
      </c>
      <c r="Q18" s="31">
        <v>30</v>
      </c>
      <c r="R18" s="31">
        <v>40</v>
      </c>
      <c r="S18" s="15"/>
      <c r="T18" s="16"/>
      <c r="U18" s="39" t="s">
        <v>39</v>
      </c>
      <c r="X18" s="5"/>
      <c r="Y18" s="5"/>
      <c r="Z18" s="5"/>
      <c r="AA18" s="5"/>
      <c r="AB18" s="5"/>
      <c r="AC18" s="5"/>
      <c r="AD18" s="5"/>
      <c r="AE18" s="5"/>
    </row>
    <row r="19" spans="1:31" ht="12.75">
      <c r="A19" s="27"/>
      <c r="B19" s="28" t="s">
        <v>40</v>
      </c>
      <c r="C19" s="29" t="s">
        <v>28</v>
      </c>
      <c r="D19" s="34">
        <v>70.44121839775076</v>
      </c>
      <c r="E19" s="34">
        <v>100</v>
      </c>
      <c r="F19" s="34">
        <v>54.718102835716955</v>
      </c>
      <c r="G19" s="34">
        <v>64.35385228212581</v>
      </c>
      <c r="H19" s="34">
        <v>66.88175996679857</v>
      </c>
      <c r="I19" s="34">
        <v>81.11629741634343</v>
      </c>
      <c r="J19" s="34">
        <v>79.65578154278576</v>
      </c>
      <c r="K19" s="35">
        <v>78.22784276925309</v>
      </c>
      <c r="L19" s="36">
        <v>68.35461502415045</v>
      </c>
      <c r="M19" s="37">
        <v>61.5271630334785</v>
      </c>
      <c r="N19" s="37">
        <v>57.854258833529734</v>
      </c>
      <c r="O19" s="37">
        <v>63.527195772478315</v>
      </c>
      <c r="P19" s="37">
        <v>57.883941892422456</v>
      </c>
      <c r="Q19" s="37">
        <v>61.446225953838116</v>
      </c>
      <c r="R19" s="37">
        <v>77.01099266627595</v>
      </c>
      <c r="S19" s="15" t="s">
        <v>28</v>
      </c>
      <c r="T19" s="16"/>
      <c r="U19" s="17" t="s">
        <v>41</v>
      </c>
      <c r="X19" s="5"/>
      <c r="Y19" s="5"/>
      <c r="Z19" s="5"/>
      <c r="AA19" s="5"/>
      <c r="AB19" s="5"/>
      <c r="AC19" s="5"/>
      <c r="AD19" s="5"/>
      <c r="AE19" s="5"/>
    </row>
    <row r="20" spans="1:31" ht="12.75">
      <c r="A20" s="27"/>
      <c r="B20" s="28" t="s">
        <v>42</v>
      </c>
      <c r="C20" s="29"/>
      <c r="D20" s="11">
        <f>+E20+F20+G20+H20+I20+J20+K20+L20+M20+N20+O20+P20+Q20+R20</f>
        <v>15047</v>
      </c>
      <c r="E20" s="11">
        <v>146</v>
      </c>
      <c r="F20" s="11">
        <v>2779</v>
      </c>
      <c r="G20" s="11">
        <v>1958</v>
      </c>
      <c r="H20" s="11">
        <v>1543</v>
      </c>
      <c r="I20" s="11">
        <v>513</v>
      </c>
      <c r="J20" s="11">
        <v>1137</v>
      </c>
      <c r="K20" s="12">
        <v>763</v>
      </c>
      <c r="L20" s="30">
        <v>1073</v>
      </c>
      <c r="M20" s="31">
        <v>991</v>
      </c>
      <c r="N20" s="31">
        <v>1444</v>
      </c>
      <c r="O20" s="31">
        <v>872</v>
      </c>
      <c r="P20" s="31">
        <v>753</v>
      </c>
      <c r="Q20" s="31">
        <v>439</v>
      </c>
      <c r="R20" s="31">
        <v>636</v>
      </c>
      <c r="S20" s="15"/>
      <c r="T20" s="16"/>
      <c r="U20" s="17" t="s">
        <v>43</v>
      </c>
      <c r="X20" s="5"/>
      <c r="Y20" s="5"/>
      <c r="Z20" s="5"/>
      <c r="AA20" s="5"/>
      <c r="AB20" s="5"/>
      <c r="AC20" s="5"/>
      <c r="AD20" s="5"/>
      <c r="AE20" s="5"/>
    </row>
    <row r="21" spans="1:31" ht="12.75">
      <c r="A21" s="27"/>
      <c r="B21" s="28" t="s">
        <v>44</v>
      </c>
      <c r="C21" s="29" t="s">
        <v>285</v>
      </c>
      <c r="D21" s="11">
        <v>129.376488462427</v>
      </c>
      <c r="E21" s="11">
        <v>2343.1365827098753</v>
      </c>
      <c r="F21" s="11">
        <v>102.47239527818985</v>
      </c>
      <c r="G21" s="11">
        <v>62.1585044498583</v>
      </c>
      <c r="H21" s="11">
        <v>72.65890755191113</v>
      </c>
      <c r="I21" s="11">
        <v>91.78929074654606</v>
      </c>
      <c r="J21" s="11">
        <v>153.6695880395557</v>
      </c>
      <c r="K21" s="12">
        <v>135.10460370104556</v>
      </c>
      <c r="L21" s="30">
        <v>115.26023222823515</v>
      </c>
      <c r="M21" s="31">
        <v>112.10199822507863</v>
      </c>
      <c r="N21" s="31">
        <v>74.74380504202651</v>
      </c>
      <c r="O21" s="31">
        <v>158.76586891603097</v>
      </c>
      <c r="P21" s="31">
        <v>123.89313378123596</v>
      </c>
      <c r="Q21" s="31">
        <v>149.63331474889566</v>
      </c>
      <c r="R21" s="31">
        <v>227.32567455409307</v>
      </c>
      <c r="S21" s="40" t="s">
        <v>286</v>
      </c>
      <c r="T21" s="16"/>
      <c r="U21" s="17" t="s">
        <v>45</v>
      </c>
      <c r="X21" s="5"/>
      <c r="Y21" s="5"/>
      <c r="Z21" s="5"/>
      <c r="AA21" s="5"/>
      <c r="AB21" s="5"/>
      <c r="AC21" s="5"/>
      <c r="AD21" s="5"/>
      <c r="AE21" s="5"/>
    </row>
    <row r="22" spans="1:31" ht="13.5">
      <c r="A22" s="117" t="s">
        <v>325</v>
      </c>
      <c r="B22" s="118"/>
      <c r="C22" s="29"/>
      <c r="D22" s="11"/>
      <c r="E22" s="11"/>
      <c r="F22" s="11"/>
      <c r="G22" s="11"/>
      <c r="H22" s="11"/>
      <c r="I22" s="11"/>
      <c r="J22" s="11"/>
      <c r="K22" s="12"/>
      <c r="L22" s="30"/>
      <c r="M22" s="31"/>
      <c r="N22" s="31"/>
      <c r="O22" s="31"/>
      <c r="P22" s="31"/>
      <c r="Q22" s="31"/>
      <c r="R22" s="31"/>
      <c r="S22" s="40"/>
      <c r="T22" s="119" t="s">
        <v>326</v>
      </c>
      <c r="U22" s="17"/>
      <c r="X22" s="5"/>
      <c r="Y22" s="5"/>
      <c r="Z22" s="5"/>
      <c r="AA22" s="5"/>
      <c r="AB22" s="5"/>
      <c r="AC22" s="5"/>
      <c r="AD22" s="5"/>
      <c r="AE22" s="5"/>
    </row>
    <row r="23" spans="1:31" ht="22.5" customHeight="1">
      <c r="A23" s="27"/>
      <c r="B23" s="120" t="s">
        <v>299</v>
      </c>
      <c r="C23" s="29" t="s">
        <v>291</v>
      </c>
      <c r="D23" s="11">
        <v>2157827.880012122</v>
      </c>
      <c r="E23" s="11">
        <v>537708.2981842798</v>
      </c>
      <c r="F23" s="11">
        <v>197555.37277843573</v>
      </c>
      <c r="G23" s="11">
        <v>115940.85436918229</v>
      </c>
      <c r="H23" s="11">
        <v>112528.1266890016</v>
      </c>
      <c r="I23" s="11">
        <v>50311.11994737372</v>
      </c>
      <c r="J23" s="11">
        <v>137576.91677828747</v>
      </c>
      <c r="K23" s="12">
        <v>75507.25828297884</v>
      </c>
      <c r="L23" s="30">
        <v>100905.91828474033</v>
      </c>
      <c r="M23" s="31">
        <v>89645.88843147739</v>
      </c>
      <c r="N23" s="31">
        <v>91743.16836759158</v>
      </c>
      <c r="O23" s="31">
        <v>215919.56269507238</v>
      </c>
      <c r="P23" s="31">
        <v>104265.33154734543</v>
      </c>
      <c r="Q23" s="31">
        <v>104467.42261784775</v>
      </c>
      <c r="R23" s="31">
        <v>223752.64103850763</v>
      </c>
      <c r="S23" s="110" t="s">
        <v>318</v>
      </c>
      <c r="T23" s="16"/>
      <c r="U23" s="121" t="s">
        <v>312</v>
      </c>
      <c r="X23" s="5"/>
      <c r="Y23" s="5"/>
      <c r="Z23" s="5"/>
      <c r="AA23" s="5"/>
      <c r="AB23" s="5"/>
      <c r="AC23" s="5"/>
      <c r="AD23" s="5"/>
      <c r="AE23" s="5"/>
    </row>
    <row r="24" spans="1:31" ht="12.75">
      <c r="A24" s="27"/>
      <c r="B24" s="122" t="s">
        <v>289</v>
      </c>
      <c r="C24" s="29" t="s">
        <v>91</v>
      </c>
      <c r="D24" s="11">
        <v>211051.18918073154</v>
      </c>
      <c r="E24" s="11">
        <v>461678.2076002547</v>
      </c>
      <c r="F24" s="11">
        <v>175713.64016500508</v>
      </c>
      <c r="G24" s="11">
        <v>185386.42306165528</v>
      </c>
      <c r="H24" s="11">
        <v>204417.8213035538</v>
      </c>
      <c r="I24" s="11">
        <v>165558.10017958496</v>
      </c>
      <c r="J24" s="11">
        <v>167727.43227696186</v>
      </c>
      <c r="K24" s="12">
        <v>176378.85405171922</v>
      </c>
      <c r="L24" s="30">
        <v>183280.02652725668</v>
      </c>
      <c r="M24" s="31">
        <v>176474.88475253482</v>
      </c>
      <c r="N24" s="31">
        <v>176785.11997732276</v>
      </c>
      <c r="O24" s="31">
        <v>191594.3596102374</v>
      </c>
      <c r="P24" s="31">
        <v>163124.60346969447</v>
      </c>
      <c r="Q24" s="31">
        <v>175614.4600446616</v>
      </c>
      <c r="R24" s="31">
        <v>176377.19683660503</v>
      </c>
      <c r="S24" s="110" t="s">
        <v>92</v>
      </c>
      <c r="T24" s="16"/>
      <c r="U24" s="123" t="s">
        <v>292</v>
      </c>
      <c r="X24" s="5"/>
      <c r="Y24" s="5"/>
      <c r="Z24" s="5"/>
      <c r="AA24" s="5"/>
      <c r="AB24" s="5"/>
      <c r="AC24" s="5"/>
      <c r="AD24" s="5"/>
      <c r="AE24" s="5"/>
    </row>
    <row r="25" spans="1:31" ht="12.75">
      <c r="A25" s="27"/>
      <c r="B25" s="122" t="s">
        <v>290</v>
      </c>
      <c r="C25" s="29"/>
      <c r="D25" s="34">
        <v>100</v>
      </c>
      <c r="E25" s="34">
        <v>218.7517679442693</v>
      </c>
      <c r="F25" s="34">
        <v>83.2564084794303</v>
      </c>
      <c r="G25" s="34">
        <v>87.83955389272955</v>
      </c>
      <c r="H25" s="34">
        <v>96.85698625867617</v>
      </c>
      <c r="I25" s="34">
        <v>78.44452373012263</v>
      </c>
      <c r="J25" s="34">
        <v>79.47239384343396</v>
      </c>
      <c r="K25" s="35">
        <v>83.5715992581681</v>
      </c>
      <c r="L25" s="36">
        <v>86.8415038260252</v>
      </c>
      <c r="M25" s="37">
        <v>83.61710039994722</v>
      </c>
      <c r="N25" s="37">
        <v>83.76409565071657</v>
      </c>
      <c r="O25" s="37">
        <v>90.7809903151825</v>
      </c>
      <c r="P25" s="37">
        <v>77.2914874836381</v>
      </c>
      <c r="Q25" s="37">
        <v>83.20941508378611</v>
      </c>
      <c r="R25" s="37">
        <v>83.5708140386578</v>
      </c>
      <c r="S25" s="40"/>
      <c r="T25" s="16"/>
      <c r="U25" s="124" t="s">
        <v>293</v>
      </c>
      <c r="X25" s="5"/>
      <c r="Y25" s="5"/>
      <c r="Z25" s="5"/>
      <c r="AA25" s="5"/>
      <c r="AB25" s="5"/>
      <c r="AC25" s="5"/>
      <c r="AD25" s="5"/>
      <c r="AE25" s="5"/>
    </row>
    <row r="26" spans="1:24" ht="12.75" customHeight="1">
      <c r="A26" s="41" t="s">
        <v>327</v>
      </c>
      <c r="B26" s="125"/>
      <c r="C26" s="126"/>
      <c r="D26" s="101"/>
      <c r="E26" s="101"/>
      <c r="F26" s="101"/>
      <c r="G26" s="101"/>
      <c r="H26" s="101"/>
      <c r="I26" s="101"/>
      <c r="J26" s="101"/>
      <c r="K26" s="12"/>
      <c r="L26" s="30"/>
      <c r="M26" s="103"/>
      <c r="N26" s="104"/>
      <c r="O26" s="127"/>
      <c r="P26" s="127"/>
      <c r="Q26" s="14"/>
      <c r="R26" s="14"/>
      <c r="S26" s="14"/>
      <c r="T26" s="73" t="s">
        <v>328</v>
      </c>
      <c r="U26" s="5"/>
      <c r="V26" s="5"/>
      <c r="W26" s="5"/>
      <c r="X26" s="5"/>
    </row>
    <row r="27" spans="1:24" ht="13.5" customHeight="1">
      <c r="A27" s="102"/>
      <c r="B27" s="128" t="s">
        <v>313</v>
      </c>
      <c r="C27" s="51" t="s">
        <v>329</v>
      </c>
      <c r="D27" s="101"/>
      <c r="E27" s="101"/>
      <c r="F27" s="101"/>
      <c r="G27" s="101"/>
      <c r="H27" s="101"/>
      <c r="I27" s="101"/>
      <c r="J27" s="101"/>
      <c r="K27" s="12"/>
      <c r="L27" s="30"/>
      <c r="M27" s="103"/>
      <c r="N27" s="104"/>
      <c r="O27" s="127"/>
      <c r="P27" s="127"/>
      <c r="Q27" s="14"/>
      <c r="R27" s="14"/>
      <c r="S27" s="111" t="s">
        <v>319</v>
      </c>
      <c r="T27" s="64"/>
      <c r="U27" s="5" t="s">
        <v>294</v>
      </c>
      <c r="V27" s="5"/>
      <c r="W27" s="5"/>
      <c r="X27" s="5"/>
    </row>
    <row r="28" spans="1:24" ht="13.5" customHeight="1">
      <c r="A28" s="102"/>
      <c r="B28" s="129" t="s">
        <v>330</v>
      </c>
      <c r="C28" s="51"/>
      <c r="D28" s="108">
        <v>3.0938868399570203</v>
      </c>
      <c r="E28" s="108">
        <v>6.061223255157393</v>
      </c>
      <c r="F28" s="108">
        <v>2.654111610053003</v>
      </c>
      <c r="G28" s="108">
        <v>1.2401730224233083</v>
      </c>
      <c r="H28" s="108">
        <v>1.7409866419785744</v>
      </c>
      <c r="I28" s="108">
        <v>6.556015846339984</v>
      </c>
      <c r="J28" s="108">
        <v>13.73415194263486</v>
      </c>
      <c r="K28" s="109">
        <v>2.0306428614336887</v>
      </c>
      <c r="L28" s="59">
        <v>2.0013450323122997</v>
      </c>
      <c r="M28" s="57">
        <v>4.662997315486742</v>
      </c>
      <c r="N28" s="57">
        <v>0.7761151357540874</v>
      </c>
      <c r="O28" s="57">
        <v>0.5247463096366956</v>
      </c>
      <c r="P28" s="57">
        <v>1.4032271558961846</v>
      </c>
      <c r="Q28" s="57">
        <v>2.0846441248369656</v>
      </c>
      <c r="R28" s="57">
        <v>5.3221134197871605</v>
      </c>
      <c r="S28" s="14"/>
      <c r="T28" s="64"/>
      <c r="U28" s="44" t="s">
        <v>295</v>
      </c>
      <c r="V28" s="5"/>
      <c r="W28" s="5"/>
      <c r="X28" s="5"/>
    </row>
    <row r="29" spans="1:24" ht="13.5" customHeight="1">
      <c r="A29" s="102"/>
      <c r="B29" s="129" t="s">
        <v>331</v>
      </c>
      <c r="C29" s="51"/>
      <c r="D29" s="108">
        <v>2.0736438777484647</v>
      </c>
      <c r="E29" s="108">
        <v>8.26332452761701</v>
      </c>
      <c r="F29" s="108">
        <v>1.7105122194359759</v>
      </c>
      <c r="G29" s="108">
        <v>0.48346840352011133</v>
      </c>
      <c r="H29" s="108">
        <v>0.6743552440153419</v>
      </c>
      <c r="I29" s="108">
        <v>2.601822992882423</v>
      </c>
      <c r="J29" s="108">
        <v>11.485607161269156</v>
      </c>
      <c r="K29" s="109">
        <v>0.8361656586223358</v>
      </c>
      <c r="L29" s="59">
        <v>0.6785267692954342</v>
      </c>
      <c r="M29" s="57">
        <v>3.186360105432986</v>
      </c>
      <c r="N29" s="57">
        <v>0.4027643208541324</v>
      </c>
      <c r="O29" s="57">
        <v>0.712271961730614</v>
      </c>
      <c r="P29" s="57">
        <v>0.8296510756862034</v>
      </c>
      <c r="Q29" s="57">
        <v>0.9863543135657146</v>
      </c>
      <c r="R29" s="57">
        <v>4.407650857606839</v>
      </c>
      <c r="S29" s="14"/>
      <c r="T29" s="64"/>
      <c r="U29" s="44" t="s">
        <v>296</v>
      </c>
      <c r="V29" s="5"/>
      <c r="W29" s="5"/>
      <c r="X29" s="5"/>
    </row>
    <row r="30" spans="1:24" ht="13.5" customHeight="1">
      <c r="A30" s="102"/>
      <c r="B30" s="129" t="s">
        <v>298</v>
      </c>
      <c r="C30" s="51"/>
      <c r="D30" s="108">
        <v>4.000280733111571</v>
      </c>
      <c r="E30" s="108">
        <v>14.216862610659623</v>
      </c>
      <c r="F30" s="108">
        <v>2.811169357987075</v>
      </c>
      <c r="G30" s="108">
        <v>1.7151891811266344</v>
      </c>
      <c r="H30" s="108">
        <v>2.135286337786007</v>
      </c>
      <c r="I30" s="108">
        <v>2.929943608512127</v>
      </c>
      <c r="J30" s="108">
        <v>3.9732483479401974</v>
      </c>
      <c r="K30" s="109">
        <v>3.3677427921932153</v>
      </c>
      <c r="L30" s="59">
        <v>2.946734618819944</v>
      </c>
      <c r="M30" s="57">
        <v>3.054192643150065</v>
      </c>
      <c r="N30" s="57">
        <v>1.746645315281883</v>
      </c>
      <c r="O30" s="57">
        <v>1.1720424020266922</v>
      </c>
      <c r="P30" s="57">
        <v>1.8924177596696963</v>
      </c>
      <c r="Q30" s="57">
        <v>1.8542139161278441</v>
      </c>
      <c r="R30" s="57">
        <v>24.708780950632022</v>
      </c>
      <c r="S30" s="14"/>
      <c r="T30" s="64"/>
      <c r="U30" s="44" t="s">
        <v>297</v>
      </c>
      <c r="V30" s="5"/>
      <c r="W30" s="5"/>
      <c r="X30" s="5"/>
    </row>
    <row r="31" spans="1:31" ht="13.5" customHeight="1">
      <c r="A31" s="41" t="s">
        <v>46</v>
      </c>
      <c r="B31" s="42"/>
      <c r="C31" s="29"/>
      <c r="D31" s="11"/>
      <c r="E31" s="11"/>
      <c r="F31" s="11"/>
      <c r="G31" s="11"/>
      <c r="H31" s="11"/>
      <c r="I31" s="11"/>
      <c r="J31" s="11"/>
      <c r="K31" s="12"/>
      <c r="L31" s="30"/>
      <c r="M31" s="31"/>
      <c r="N31" s="31"/>
      <c r="O31" s="31"/>
      <c r="P31" s="31"/>
      <c r="Q31" s="31"/>
      <c r="R31" s="31"/>
      <c r="S31" s="15"/>
      <c r="T31" s="25" t="s">
        <v>47</v>
      </c>
      <c r="U31" s="26"/>
      <c r="X31" s="5"/>
      <c r="Y31" s="5"/>
      <c r="Z31" s="5"/>
      <c r="AA31" s="5"/>
      <c r="AB31" s="5"/>
      <c r="AC31" s="5"/>
      <c r="AD31" s="5"/>
      <c r="AE31" s="5"/>
    </row>
    <row r="32" spans="1:31" ht="12.75">
      <c r="A32" s="27"/>
      <c r="B32" s="28" t="s">
        <v>48</v>
      </c>
      <c r="C32" s="29" t="s">
        <v>49</v>
      </c>
      <c r="D32" s="11">
        <v>10203269</v>
      </c>
      <c r="E32" s="43">
        <v>1161938</v>
      </c>
      <c r="F32" s="43">
        <v>1128674</v>
      </c>
      <c r="G32" s="11">
        <v>625097</v>
      </c>
      <c r="H32" s="11">
        <v>549374</v>
      </c>
      <c r="I32" s="11">
        <v>304220</v>
      </c>
      <c r="J32" s="11">
        <v>819712</v>
      </c>
      <c r="K32" s="12">
        <v>427321</v>
      </c>
      <c r="L32" s="30">
        <v>548437</v>
      </c>
      <c r="M32" s="31">
        <v>506534</v>
      </c>
      <c r="N32" s="31">
        <v>517630</v>
      </c>
      <c r="O32" s="31">
        <v>1121792</v>
      </c>
      <c r="P32" s="31">
        <v>636750</v>
      </c>
      <c r="Q32" s="31">
        <v>593130</v>
      </c>
      <c r="R32" s="31">
        <v>1262660</v>
      </c>
      <c r="S32" s="15" t="s">
        <v>50</v>
      </c>
      <c r="T32" s="16"/>
      <c r="U32" s="17" t="s">
        <v>51</v>
      </c>
      <c r="X32" s="5"/>
      <c r="Y32" s="5"/>
      <c r="Z32" s="5"/>
      <c r="AA32" s="5"/>
      <c r="AB32" s="5"/>
      <c r="AC32" s="5"/>
      <c r="AD32" s="5"/>
      <c r="AE32" s="5"/>
    </row>
    <row r="33" spans="1:31" ht="12.75">
      <c r="A33" s="27"/>
      <c r="B33" s="33" t="s">
        <v>52</v>
      </c>
      <c r="C33" s="29" t="s">
        <v>49</v>
      </c>
      <c r="D33" s="11">
        <v>5236563</v>
      </c>
      <c r="E33" s="11">
        <v>610048</v>
      </c>
      <c r="F33" s="11">
        <v>576598</v>
      </c>
      <c r="G33" s="11">
        <v>318215</v>
      </c>
      <c r="H33" s="11">
        <v>280425</v>
      </c>
      <c r="I33" s="11">
        <v>155445</v>
      </c>
      <c r="J33" s="11">
        <v>418390</v>
      </c>
      <c r="K33" s="12">
        <v>219434</v>
      </c>
      <c r="L33" s="30">
        <v>281547</v>
      </c>
      <c r="M33" s="31">
        <v>258479</v>
      </c>
      <c r="N33" s="31">
        <v>261912</v>
      </c>
      <c r="O33" s="31">
        <v>578365</v>
      </c>
      <c r="P33" s="31">
        <v>327239</v>
      </c>
      <c r="Q33" s="31">
        <v>304316</v>
      </c>
      <c r="R33" s="31">
        <v>646150</v>
      </c>
      <c r="S33" s="15" t="s">
        <v>50</v>
      </c>
      <c r="T33" s="16"/>
      <c r="U33" s="39" t="s">
        <v>53</v>
      </c>
      <c r="X33" s="5"/>
      <c r="Y33" s="5"/>
      <c r="Z33" s="5"/>
      <c r="AA33" s="5"/>
      <c r="AB33" s="5"/>
      <c r="AC33" s="5"/>
      <c r="AD33" s="5"/>
      <c r="AE33" s="5"/>
    </row>
    <row r="34" spans="1:31" ht="12.75">
      <c r="A34" s="27"/>
      <c r="B34" s="28" t="s">
        <v>336</v>
      </c>
      <c r="C34" s="29"/>
      <c r="D34" s="11"/>
      <c r="E34" s="11"/>
      <c r="F34" s="11"/>
      <c r="G34" s="11"/>
      <c r="H34" s="11"/>
      <c r="I34" s="11"/>
      <c r="J34" s="11"/>
      <c r="K34" s="12"/>
      <c r="L34" s="30"/>
      <c r="M34" s="31"/>
      <c r="N34" s="31"/>
      <c r="O34" s="31"/>
      <c r="P34" s="31"/>
      <c r="Q34" s="31"/>
      <c r="R34" s="31"/>
      <c r="S34" s="15"/>
      <c r="T34" s="16"/>
      <c r="U34" s="130" t="s">
        <v>316</v>
      </c>
      <c r="X34" s="5"/>
      <c r="Y34" s="5"/>
      <c r="Z34" s="5"/>
      <c r="AA34" s="5"/>
      <c r="AB34" s="5"/>
      <c r="AC34" s="5"/>
      <c r="AD34" s="5"/>
      <c r="AE34" s="5"/>
    </row>
    <row r="35" spans="1:31" ht="12.75">
      <c r="A35" s="27"/>
      <c r="B35" s="33" t="s">
        <v>54</v>
      </c>
      <c r="C35" s="29" t="s">
        <v>28</v>
      </c>
      <c r="D35" s="34">
        <v>15.580947635507798</v>
      </c>
      <c r="E35" s="34">
        <v>12.950088558942044</v>
      </c>
      <c r="F35" s="34">
        <v>15.533891982981801</v>
      </c>
      <c r="G35" s="34">
        <v>15.926648184201811</v>
      </c>
      <c r="H35" s="34">
        <v>15.202029946812189</v>
      </c>
      <c r="I35" s="34">
        <v>16.333903096443365</v>
      </c>
      <c r="J35" s="34">
        <v>16.41881538881949</v>
      </c>
      <c r="K35" s="35">
        <v>16.304604735082055</v>
      </c>
      <c r="L35" s="36">
        <v>15.721039973597698</v>
      </c>
      <c r="M35" s="37">
        <v>16.216285580040037</v>
      </c>
      <c r="N35" s="37">
        <v>16.540772366362074</v>
      </c>
      <c r="O35" s="37">
        <v>15.360512465769055</v>
      </c>
      <c r="P35" s="37">
        <v>15.828661170003928</v>
      </c>
      <c r="Q35" s="37">
        <v>15.782037664592922</v>
      </c>
      <c r="R35" s="37">
        <v>16.334721936229865</v>
      </c>
      <c r="S35" s="40" t="s">
        <v>28</v>
      </c>
      <c r="T35" s="16"/>
      <c r="U35" s="39" t="s">
        <v>55</v>
      </c>
      <c r="X35" s="5"/>
      <c r="Y35" s="5"/>
      <c r="Z35" s="5"/>
      <c r="AA35" s="5"/>
      <c r="AB35" s="5"/>
      <c r="AC35" s="5"/>
      <c r="AD35" s="5"/>
      <c r="AE35" s="5"/>
    </row>
    <row r="36" spans="1:31" ht="12.75">
      <c r="A36" s="27"/>
      <c r="B36" s="33" t="s">
        <v>56</v>
      </c>
      <c r="C36" s="29" t="s">
        <v>28</v>
      </c>
      <c r="D36" s="34">
        <v>70.52191802450764</v>
      </c>
      <c r="E36" s="34">
        <v>71.06429086577769</v>
      </c>
      <c r="F36" s="34">
        <v>70.25128602235898</v>
      </c>
      <c r="G36" s="34">
        <v>70.3204462667394</v>
      </c>
      <c r="H36" s="34">
        <v>70.41305194639718</v>
      </c>
      <c r="I36" s="34">
        <v>71.51272105712971</v>
      </c>
      <c r="J36" s="34">
        <v>71.35054750936915</v>
      </c>
      <c r="K36" s="35">
        <v>70.8958838905647</v>
      </c>
      <c r="L36" s="36">
        <v>69.67655355127388</v>
      </c>
      <c r="M36" s="37">
        <v>69.63204839161833</v>
      </c>
      <c r="N36" s="37">
        <v>69.45134555570581</v>
      </c>
      <c r="O36" s="37">
        <v>70.1951876996805</v>
      </c>
      <c r="P36" s="37">
        <v>70.44648606203377</v>
      </c>
      <c r="Q36" s="37">
        <v>70.26537184091177</v>
      </c>
      <c r="R36" s="37">
        <v>71.12049166046283</v>
      </c>
      <c r="S36" s="40" t="s">
        <v>28</v>
      </c>
      <c r="T36" s="16"/>
      <c r="U36" s="39" t="s">
        <v>57</v>
      </c>
      <c r="X36" s="5"/>
      <c r="Y36" s="5"/>
      <c r="Z36" s="5"/>
      <c r="AA36" s="5"/>
      <c r="AB36" s="5"/>
      <c r="AC36" s="5"/>
      <c r="AD36" s="5"/>
      <c r="AE36" s="5"/>
    </row>
    <row r="37" spans="1:31" ht="12.75">
      <c r="A37" s="27"/>
      <c r="B37" s="33" t="s">
        <v>58</v>
      </c>
      <c r="C37" s="29" t="s">
        <v>28</v>
      </c>
      <c r="D37" s="34">
        <v>13.897134339984568</v>
      </c>
      <c r="E37" s="34">
        <v>15.985620575280265</v>
      </c>
      <c r="F37" s="34">
        <v>14.214821994659218</v>
      </c>
      <c r="G37" s="34">
        <v>13.752905549058786</v>
      </c>
      <c r="H37" s="34">
        <v>14.384918106790638</v>
      </c>
      <c r="I37" s="34">
        <v>12.153375846426929</v>
      </c>
      <c r="J37" s="34">
        <v>12.230637101811368</v>
      </c>
      <c r="K37" s="35">
        <v>12.799511374353237</v>
      </c>
      <c r="L37" s="36">
        <v>14.60240647512841</v>
      </c>
      <c r="M37" s="37">
        <v>14.15166602834163</v>
      </c>
      <c r="N37" s="37">
        <v>14.007882077932113</v>
      </c>
      <c r="O37" s="37">
        <v>14.444299834550433</v>
      </c>
      <c r="P37" s="37">
        <v>13.72485276796231</v>
      </c>
      <c r="Q37" s="37">
        <v>13.952590494495304</v>
      </c>
      <c r="R37" s="37">
        <v>12.544786403307304</v>
      </c>
      <c r="S37" s="40" t="s">
        <v>28</v>
      </c>
      <c r="T37" s="16"/>
      <c r="U37" s="39" t="s">
        <v>59</v>
      </c>
      <c r="X37" s="5"/>
      <c r="Y37" s="5"/>
      <c r="Z37" s="5"/>
      <c r="AA37" s="5"/>
      <c r="AB37" s="5"/>
      <c r="AC37" s="5"/>
      <c r="AD37" s="5"/>
      <c r="AE37" s="5"/>
    </row>
    <row r="38" spans="1:31" ht="12.75">
      <c r="A38" s="27"/>
      <c r="B38" s="28" t="s">
        <v>349</v>
      </c>
      <c r="C38" s="29" t="s">
        <v>60</v>
      </c>
      <c r="D38" s="34">
        <v>39.276831915340075</v>
      </c>
      <c r="E38" s="34">
        <v>41.45756830398868</v>
      </c>
      <c r="F38" s="34">
        <v>39.4894300745831</v>
      </c>
      <c r="G38" s="34">
        <v>38.98457279430232</v>
      </c>
      <c r="H38" s="34">
        <v>39.718401307670185</v>
      </c>
      <c r="I38" s="34">
        <v>38.25033199658142</v>
      </c>
      <c r="J38" s="34">
        <v>38.295462308713304</v>
      </c>
      <c r="K38" s="35">
        <v>38.621466064153175</v>
      </c>
      <c r="L38" s="36">
        <v>39.55947629353964</v>
      </c>
      <c r="M38" s="37">
        <v>38.984461062830924</v>
      </c>
      <c r="N38" s="37">
        <v>38.662989007592294</v>
      </c>
      <c r="O38" s="37">
        <v>39.512069082325425</v>
      </c>
      <c r="P38" s="37">
        <v>38.973828032979974</v>
      </c>
      <c r="Q38" s="37">
        <v>39.00000505791311</v>
      </c>
      <c r="R38" s="37">
        <v>38.45880838863985</v>
      </c>
      <c r="S38" s="15" t="s">
        <v>61</v>
      </c>
      <c r="T38" s="16"/>
      <c r="U38" s="17" t="s">
        <v>320</v>
      </c>
      <c r="X38" s="5"/>
      <c r="Y38" s="5"/>
      <c r="Z38" s="5"/>
      <c r="AA38" s="5"/>
      <c r="AB38" s="5"/>
      <c r="AC38" s="5"/>
      <c r="AD38" s="5"/>
      <c r="AE38" s="5"/>
    </row>
    <row r="39" spans="1:31" ht="23.25" customHeight="1">
      <c r="A39" s="27"/>
      <c r="B39" s="131" t="s">
        <v>338</v>
      </c>
      <c r="C39" s="29"/>
      <c r="D39" s="11"/>
      <c r="E39" s="11"/>
      <c r="F39" s="11"/>
      <c r="G39" s="11"/>
      <c r="H39" s="11"/>
      <c r="I39" s="11"/>
      <c r="J39" s="11"/>
      <c r="K39" s="12"/>
      <c r="L39" s="30"/>
      <c r="M39" s="31"/>
      <c r="N39" s="31"/>
      <c r="O39" s="31"/>
      <c r="P39" s="31"/>
      <c r="Q39" s="31"/>
      <c r="R39" s="31"/>
      <c r="S39" s="15"/>
      <c r="T39" s="16"/>
      <c r="U39" s="44" t="s">
        <v>332</v>
      </c>
      <c r="X39" s="5"/>
      <c r="Y39" s="5"/>
      <c r="Z39" s="5"/>
      <c r="AA39" s="5"/>
      <c r="AB39" s="5"/>
      <c r="AC39" s="5"/>
      <c r="AD39" s="5"/>
      <c r="AE39" s="5"/>
    </row>
    <row r="40" spans="1:31" ht="12.75">
      <c r="A40" s="27"/>
      <c r="B40" s="33" t="s">
        <v>62</v>
      </c>
      <c r="C40" s="29" t="s">
        <v>60</v>
      </c>
      <c r="D40" s="45">
        <v>72.07060618617278</v>
      </c>
      <c r="E40" s="45">
        <v>73.71393573974377</v>
      </c>
      <c r="F40" s="45">
        <v>72.06554353199863</v>
      </c>
      <c r="G40" s="45">
        <v>72.24975753146113</v>
      </c>
      <c r="H40" s="45">
        <v>72.45486887396542</v>
      </c>
      <c r="I40" s="45">
        <v>71.21057963677778</v>
      </c>
      <c r="J40" s="45">
        <v>69.9248351224539</v>
      </c>
      <c r="K40" s="46">
        <v>71.33177334078592</v>
      </c>
      <c r="L40" s="47">
        <v>73.09123998183031</v>
      </c>
      <c r="M40" s="48">
        <v>72.6751671428561</v>
      </c>
      <c r="N40" s="48">
        <v>72.90718006512205</v>
      </c>
      <c r="O40" s="48">
        <v>72.55890191542758</v>
      </c>
      <c r="P40" s="48">
        <v>71.63862644469172</v>
      </c>
      <c r="Q40" s="48">
        <v>71.99310952826575</v>
      </c>
      <c r="R40" s="48">
        <v>70.43799611468542</v>
      </c>
      <c r="S40" s="15" t="s">
        <v>61</v>
      </c>
      <c r="T40" s="16"/>
      <c r="U40" s="49" t="s">
        <v>63</v>
      </c>
      <c r="X40" s="5"/>
      <c r="Y40" s="5"/>
      <c r="Z40" s="5"/>
      <c r="AA40" s="5"/>
      <c r="AB40" s="5"/>
      <c r="AC40" s="5"/>
      <c r="AD40" s="5"/>
      <c r="AE40" s="5"/>
    </row>
    <row r="41" spans="1:31" ht="12.75">
      <c r="A41" s="27"/>
      <c r="B41" s="50" t="s">
        <v>64</v>
      </c>
      <c r="C41" s="29" t="s">
        <v>60</v>
      </c>
      <c r="D41" s="45">
        <v>78.54108207172726</v>
      </c>
      <c r="E41" s="45">
        <v>78.94431852467586</v>
      </c>
      <c r="F41" s="45">
        <v>78.27213265980618</v>
      </c>
      <c r="G41" s="45">
        <v>78.55970693023286</v>
      </c>
      <c r="H41" s="45">
        <v>78.3388824615541</v>
      </c>
      <c r="I41" s="45">
        <v>77.54432767921911</v>
      </c>
      <c r="J41" s="45">
        <v>76.47870688803329</v>
      </c>
      <c r="K41" s="46">
        <v>78.32760524627638</v>
      </c>
      <c r="L41" s="47">
        <v>78.79532049975718</v>
      </c>
      <c r="M41" s="48">
        <v>78.70125982655708</v>
      </c>
      <c r="N41" s="48">
        <v>79.02723904264258</v>
      </c>
      <c r="O41" s="48">
        <v>79.16924909437064</v>
      </c>
      <c r="P41" s="48">
        <v>78.62891598205888</v>
      </c>
      <c r="Q41" s="48">
        <v>79.00416456159134</v>
      </c>
      <c r="R41" s="48">
        <v>77.90650811969094</v>
      </c>
      <c r="S41" s="15" t="s">
        <v>61</v>
      </c>
      <c r="T41" s="16"/>
      <c r="U41" s="49" t="s">
        <v>53</v>
      </c>
      <c r="X41" s="5"/>
      <c r="Y41" s="5"/>
      <c r="Z41" s="5"/>
      <c r="AA41" s="5"/>
      <c r="AB41" s="5"/>
      <c r="AC41" s="5"/>
      <c r="AD41" s="5"/>
      <c r="AE41" s="5"/>
    </row>
    <row r="42" spans="1:31" ht="3.75" customHeight="1">
      <c r="A42" s="27"/>
      <c r="B42" s="28"/>
      <c r="C42" s="29"/>
      <c r="D42" s="11"/>
      <c r="E42" s="11"/>
      <c r="F42" s="11"/>
      <c r="G42" s="11"/>
      <c r="H42" s="11"/>
      <c r="I42" s="11"/>
      <c r="J42" s="11"/>
      <c r="K42" s="12"/>
      <c r="L42" s="30"/>
      <c r="M42" s="31"/>
      <c r="N42" s="31"/>
      <c r="O42" s="31"/>
      <c r="P42" s="31"/>
      <c r="Q42" s="31"/>
      <c r="R42" s="31"/>
      <c r="S42" s="15"/>
      <c r="T42" s="16"/>
      <c r="U42" s="17"/>
      <c r="X42" s="5"/>
      <c r="Y42" s="5"/>
      <c r="Z42" s="5"/>
      <c r="AA42" s="5"/>
      <c r="AB42" s="5"/>
      <c r="AC42" s="5"/>
      <c r="AD42" s="5"/>
      <c r="AE42" s="5"/>
    </row>
    <row r="43" spans="1:31" ht="12.75">
      <c r="A43" s="27"/>
      <c r="B43" s="28" t="s">
        <v>65</v>
      </c>
      <c r="C43" s="29"/>
      <c r="D43" s="11"/>
      <c r="E43" s="11"/>
      <c r="F43" s="11"/>
      <c r="G43" s="11"/>
      <c r="H43" s="11"/>
      <c r="I43" s="11"/>
      <c r="J43" s="11"/>
      <c r="K43" s="12"/>
      <c r="L43" s="30"/>
      <c r="M43" s="31"/>
      <c r="N43" s="31"/>
      <c r="O43" s="31"/>
      <c r="P43" s="31"/>
      <c r="Q43" s="31"/>
      <c r="R43" s="31"/>
      <c r="S43" s="15"/>
      <c r="T43" s="16"/>
      <c r="U43" s="17" t="s">
        <v>66</v>
      </c>
      <c r="X43" s="5"/>
      <c r="Y43" s="5"/>
      <c r="Z43" s="5"/>
      <c r="AA43" s="5"/>
      <c r="AB43" s="5"/>
      <c r="AC43" s="5"/>
      <c r="AD43" s="5"/>
      <c r="AE43" s="5"/>
    </row>
    <row r="44" spans="1:31" ht="12.75">
      <c r="A44" s="27"/>
      <c r="B44" s="33" t="s">
        <v>67</v>
      </c>
      <c r="C44" s="51" t="s">
        <v>68</v>
      </c>
      <c r="D44" s="34">
        <v>9.095976442571907</v>
      </c>
      <c r="E44" s="34">
        <v>8.362098722816707</v>
      </c>
      <c r="F44" s="34">
        <v>9.312138291871534</v>
      </c>
      <c r="G44" s="34">
        <v>9.176059336276245</v>
      </c>
      <c r="H44" s="34">
        <v>8.893840023736324</v>
      </c>
      <c r="I44" s="34">
        <v>9.708290399360024</v>
      </c>
      <c r="J44" s="34">
        <v>9.989724715111015</v>
      </c>
      <c r="K44" s="35">
        <v>9.667351398396885</v>
      </c>
      <c r="L44" s="36">
        <v>9.014066025391017</v>
      </c>
      <c r="M44" s="37">
        <v>9.180248949884483</v>
      </c>
      <c r="N44" s="37">
        <v>9.180263302693843</v>
      </c>
      <c r="O44" s="37">
        <v>8.966305324651149</v>
      </c>
      <c r="P44" s="37">
        <v>8.890792452474972</v>
      </c>
      <c r="Q44" s="37">
        <v>8.75377870043036</v>
      </c>
      <c r="R44" s="37">
        <v>9.051312653883782</v>
      </c>
      <c r="S44" s="15" t="s">
        <v>68</v>
      </c>
      <c r="T44" s="16"/>
      <c r="U44" s="39" t="s">
        <v>69</v>
      </c>
      <c r="X44" s="5"/>
      <c r="Y44" s="5"/>
      <c r="Z44" s="5"/>
      <c r="AA44" s="5"/>
      <c r="AB44" s="5"/>
      <c r="AC44" s="5"/>
      <c r="AD44" s="5"/>
      <c r="AE44" s="5"/>
    </row>
    <row r="45" spans="1:31" ht="12.75">
      <c r="A45" s="27"/>
      <c r="B45" s="33" t="s">
        <v>70</v>
      </c>
      <c r="C45" s="51" t="s">
        <v>68</v>
      </c>
      <c r="D45" s="34">
        <v>10.611253616637326</v>
      </c>
      <c r="E45" s="34">
        <v>11.505868139454607</v>
      </c>
      <c r="F45" s="34">
        <v>11.015914047266897</v>
      </c>
      <c r="G45" s="34">
        <v>9.968340754636047</v>
      </c>
      <c r="H45" s="34">
        <v>10.819685857775012</v>
      </c>
      <c r="I45" s="34">
        <v>9.385668337936734</v>
      </c>
      <c r="J45" s="34">
        <v>11.335762628715639</v>
      </c>
      <c r="K45" s="35">
        <v>10.465165248070976</v>
      </c>
      <c r="L45" s="36">
        <v>10.411920582907173</v>
      </c>
      <c r="M45" s="37">
        <v>10.318655062947743</v>
      </c>
      <c r="N45" s="37">
        <v>10.074156448676439</v>
      </c>
      <c r="O45" s="37">
        <v>10.631845302509266</v>
      </c>
      <c r="P45" s="37">
        <v>10.480058864043201</v>
      </c>
      <c r="Q45" s="37">
        <v>9.865904579599569</v>
      </c>
      <c r="R45" s="37">
        <v>10.353961372945875</v>
      </c>
      <c r="S45" s="15" t="s">
        <v>68</v>
      </c>
      <c r="T45" s="16"/>
      <c r="U45" s="39" t="s">
        <v>71</v>
      </c>
      <c r="X45" s="5"/>
      <c r="Y45" s="5"/>
      <c r="Z45" s="5"/>
      <c r="AA45" s="5"/>
      <c r="AB45" s="5"/>
      <c r="AC45" s="5"/>
      <c r="AD45" s="5"/>
      <c r="AE45" s="5"/>
    </row>
    <row r="46" spans="1:31" ht="12.75">
      <c r="A46" s="27"/>
      <c r="B46" s="33" t="s">
        <v>72</v>
      </c>
      <c r="C46" s="51" t="s">
        <v>68</v>
      </c>
      <c r="D46" s="34">
        <v>4.379961755843233</v>
      </c>
      <c r="E46" s="34">
        <v>27.6432516396272</v>
      </c>
      <c r="F46" s="34">
        <v>18.348900940274575</v>
      </c>
      <c r="G46" s="34">
        <v>8.43819724766237</v>
      </c>
      <c r="H46" s="34">
        <v>8.824669757485406</v>
      </c>
      <c r="I46" s="34">
        <v>16.852064616590017</v>
      </c>
      <c r="J46" s="34">
        <v>9.65046946580722</v>
      </c>
      <c r="K46" s="35">
        <v>11.064110542840965</v>
      </c>
      <c r="L46" s="36">
        <v>8.429044756860787</v>
      </c>
      <c r="M46" s="37">
        <v>8.54100530927357</v>
      </c>
      <c r="N46" s="37">
        <v>7.392477010728649</v>
      </c>
      <c r="O46" s="37">
        <v>7.38894099267964</v>
      </c>
      <c r="P46" s="37">
        <v>6.6174982467865595</v>
      </c>
      <c r="Q46" s="37">
        <v>7.104125312996034</v>
      </c>
      <c r="R46" s="37">
        <v>4.367471904469264</v>
      </c>
      <c r="S46" s="15" t="s">
        <v>68</v>
      </c>
      <c r="T46" s="16"/>
      <c r="U46" s="39" t="s">
        <v>73</v>
      </c>
      <c r="X46" s="5"/>
      <c r="Y46" s="5"/>
      <c r="Z46" s="5"/>
      <c r="AA46" s="5"/>
      <c r="AB46" s="5"/>
      <c r="AC46" s="5"/>
      <c r="AD46" s="5"/>
      <c r="AE46" s="5"/>
    </row>
    <row r="47" spans="1:31" ht="12.75">
      <c r="A47" s="27"/>
      <c r="B47" s="33" t="s">
        <v>74</v>
      </c>
      <c r="C47" s="51" t="s">
        <v>68</v>
      </c>
      <c r="D47" s="34">
        <v>3.1751512189173097</v>
      </c>
      <c r="E47" s="34">
        <v>22.9288919571971</v>
      </c>
      <c r="F47" s="34">
        <v>12.431877839811325</v>
      </c>
      <c r="G47" s="34">
        <v>6.799215081196841</v>
      </c>
      <c r="H47" s="34">
        <v>7.310204980623224</v>
      </c>
      <c r="I47" s="34">
        <v>15.508903381276728</v>
      </c>
      <c r="J47" s="34">
        <v>7.984701784873121</v>
      </c>
      <c r="K47" s="35">
        <v>10.441768947494023</v>
      </c>
      <c r="L47" s="36">
        <v>8.656856777316483</v>
      </c>
      <c r="M47" s="37">
        <v>8.669248632235636</v>
      </c>
      <c r="N47" s="37">
        <v>7.821082363661989</v>
      </c>
      <c r="O47" s="37">
        <v>8.129082020273273</v>
      </c>
      <c r="P47" s="37">
        <v>7.576078481207278</v>
      </c>
      <c r="Q47" s="37">
        <v>7.559085899928891</v>
      </c>
      <c r="R47" s="37">
        <v>5.636901894812104</v>
      </c>
      <c r="S47" s="15" t="s">
        <v>68</v>
      </c>
      <c r="T47" s="16"/>
      <c r="U47" s="39" t="s">
        <v>75</v>
      </c>
      <c r="X47" s="5"/>
      <c r="Y47" s="5"/>
      <c r="Z47" s="5"/>
      <c r="AA47" s="5"/>
      <c r="AB47" s="5"/>
      <c r="AC47" s="5"/>
      <c r="AD47" s="5"/>
      <c r="AE47" s="5"/>
    </row>
    <row r="48" spans="1:31" ht="12.75">
      <c r="A48" s="52"/>
      <c r="B48" s="53" t="s">
        <v>300</v>
      </c>
      <c r="C48" s="51" t="s">
        <v>68</v>
      </c>
      <c r="D48" s="54">
        <v>-0.31046663713949546</v>
      </c>
      <c r="E48" s="54">
        <v>1.5705902657921988</v>
      </c>
      <c r="F48" s="54">
        <v>4.213247345067889</v>
      </c>
      <c r="G48" s="54">
        <v>0.8467007481057272</v>
      </c>
      <c r="H48" s="54">
        <v>-0.41138105717650614</v>
      </c>
      <c r="I48" s="54">
        <v>1.665783296736579</v>
      </c>
      <c r="J48" s="54">
        <v>0.31972976732947544</v>
      </c>
      <c r="K48" s="55">
        <v>-0.1754722543271458</v>
      </c>
      <c r="L48" s="56">
        <v>-1.6256665779718533</v>
      </c>
      <c r="M48" s="54">
        <v>-1.266649436025325</v>
      </c>
      <c r="N48" s="54">
        <v>-1.3224984989159372</v>
      </c>
      <c r="O48" s="54">
        <v>-2.405681005451749</v>
      </c>
      <c r="P48" s="54">
        <v>-2.5478466459889457</v>
      </c>
      <c r="Q48" s="54">
        <v>-1.567086466102066</v>
      </c>
      <c r="R48" s="54">
        <v>-2.5720787094049338</v>
      </c>
      <c r="S48" s="15" t="s">
        <v>68</v>
      </c>
      <c r="T48" s="16"/>
      <c r="U48" s="39" t="s">
        <v>321</v>
      </c>
      <c r="X48" s="5"/>
      <c r="Y48" s="5"/>
      <c r="Z48" s="5"/>
      <c r="AA48" s="5"/>
      <c r="AB48" s="5"/>
      <c r="AC48" s="5"/>
      <c r="AD48" s="5"/>
      <c r="AE48" s="5"/>
    </row>
    <row r="49" spans="1:31" ht="12.75">
      <c r="A49" s="52"/>
      <c r="B49" s="53" t="s">
        <v>76</v>
      </c>
      <c r="C49" s="51" t="s">
        <v>68</v>
      </c>
      <c r="D49" s="54">
        <v>5.169411654448966</v>
      </c>
      <c r="E49" s="54">
        <v>5.736106316879531</v>
      </c>
      <c r="F49" s="54">
        <v>5.216147672409581</v>
      </c>
      <c r="G49" s="54">
        <v>5.18104030551652</v>
      </c>
      <c r="H49" s="54">
        <v>5.317009150498117</v>
      </c>
      <c r="I49" s="54">
        <v>6.021181125950994</v>
      </c>
      <c r="J49" s="54">
        <v>5.426863646237318</v>
      </c>
      <c r="K49" s="55">
        <v>5.673602889911048</v>
      </c>
      <c r="L49" s="56">
        <v>4.977237022916066</v>
      </c>
      <c r="M49" s="54">
        <v>5.052786924705385</v>
      </c>
      <c r="N49" s="54">
        <v>5.019702331651733</v>
      </c>
      <c r="O49" s="54">
        <v>5.012651869190093</v>
      </c>
      <c r="P49" s="54">
        <v>4.720733102081735</v>
      </c>
      <c r="Q49" s="54">
        <v>4.84785780965123</v>
      </c>
      <c r="R49" s="54">
        <v>4.704404724335961</v>
      </c>
      <c r="S49" s="15" t="s">
        <v>68</v>
      </c>
      <c r="T49" s="16"/>
      <c r="U49" s="39" t="s">
        <v>77</v>
      </c>
      <c r="X49" s="5"/>
      <c r="Y49" s="5"/>
      <c r="Z49" s="5"/>
      <c r="AA49" s="5"/>
      <c r="AB49" s="5"/>
      <c r="AC49" s="5"/>
      <c r="AD49" s="5"/>
      <c r="AE49" s="5"/>
    </row>
    <row r="50" spans="1:31" ht="12.75">
      <c r="A50" s="52"/>
      <c r="B50" s="53" t="s">
        <v>78</v>
      </c>
      <c r="C50" s="51" t="s">
        <v>68</v>
      </c>
      <c r="D50" s="54">
        <v>3.113293167753741</v>
      </c>
      <c r="E50" s="54">
        <v>3.3258543320676566</v>
      </c>
      <c r="F50" s="54">
        <v>3.1348407929041913</v>
      </c>
      <c r="G50" s="54">
        <v>3.1851313586585954</v>
      </c>
      <c r="H50" s="54">
        <v>3.0817173884948006</v>
      </c>
      <c r="I50" s="54">
        <v>3.7924552526492867</v>
      </c>
      <c r="J50" s="54">
        <v>3.818452068602781</v>
      </c>
      <c r="K50" s="55">
        <v>3.4298976645812767</v>
      </c>
      <c r="L50" s="56">
        <v>3.2823155907256814</v>
      </c>
      <c r="M50" s="54">
        <v>2.7444071113882047</v>
      </c>
      <c r="N50" s="54">
        <v>2.287825870387424</v>
      </c>
      <c r="O50" s="54">
        <v>2.7699622091651013</v>
      </c>
      <c r="P50" s="54">
        <v>2.927513449147397</v>
      </c>
      <c r="Q50" s="54">
        <v>2.4180312675875966</v>
      </c>
      <c r="R50" s="54">
        <v>3.2878632210935765</v>
      </c>
      <c r="S50" s="15" t="s">
        <v>68</v>
      </c>
      <c r="T50" s="16"/>
      <c r="U50" s="39" t="s">
        <v>79</v>
      </c>
      <c r="X50" s="5"/>
      <c r="Y50" s="5"/>
      <c r="Z50" s="5"/>
      <c r="AA50" s="5"/>
      <c r="AB50" s="5"/>
      <c r="AC50" s="5"/>
      <c r="AD50" s="5"/>
      <c r="AE50" s="5"/>
    </row>
    <row r="51" spans="1:88" ht="12.75">
      <c r="A51" s="52"/>
      <c r="B51" s="53" t="s">
        <v>80</v>
      </c>
      <c r="C51" s="51" t="s">
        <v>68</v>
      </c>
      <c r="D51" s="54">
        <v>4.288204012754327</v>
      </c>
      <c r="E51" s="54">
        <v>4.253538142906455</v>
      </c>
      <c r="F51" s="54">
        <v>4.159948833428826</v>
      </c>
      <c r="G51" s="54">
        <v>4.383957181590901</v>
      </c>
      <c r="H51" s="54">
        <v>4.7418037785168075</v>
      </c>
      <c r="I51" s="54">
        <v>5.849993909685575</v>
      </c>
      <c r="J51" s="54">
        <v>5.797847803749381</v>
      </c>
      <c r="K51" s="55">
        <v>5.18695983791043</v>
      </c>
      <c r="L51" s="56">
        <v>4.2938009615489765</v>
      </c>
      <c r="M51" s="54">
        <v>3.713137443301654</v>
      </c>
      <c r="N51" s="54">
        <v>3.6122550240463047</v>
      </c>
      <c r="O51" s="54">
        <v>3.6793292238138373</v>
      </c>
      <c r="P51" s="54">
        <v>3.8656983594315038</v>
      </c>
      <c r="Q51" s="54">
        <v>3.5790232838718157</v>
      </c>
      <c r="R51" s="54">
        <v>4.123867893861416</v>
      </c>
      <c r="S51" s="15" t="s">
        <v>68</v>
      </c>
      <c r="T51" s="60"/>
      <c r="U51" s="39" t="s">
        <v>81</v>
      </c>
      <c r="V51" s="132"/>
      <c r="W51" s="132"/>
      <c r="X51" s="61"/>
      <c r="Y51" s="61"/>
      <c r="Z51" s="61"/>
      <c r="AA51" s="61"/>
      <c r="AB51" s="61"/>
      <c r="AC51" s="61"/>
      <c r="AD51" s="61"/>
      <c r="AE51" s="61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</row>
    <row r="52" spans="1:31" ht="12.75">
      <c r="A52" s="52"/>
      <c r="B52" s="62" t="s">
        <v>314</v>
      </c>
      <c r="C52" s="51" t="s">
        <v>68</v>
      </c>
      <c r="D52" s="54">
        <v>4.149332873493846</v>
      </c>
      <c r="E52" s="54">
        <v>3.9215686274509802</v>
      </c>
      <c r="F52" s="54">
        <v>2.670991128493752</v>
      </c>
      <c r="G52" s="54">
        <v>4.884004884004884</v>
      </c>
      <c r="H52" s="54">
        <v>2.865329512893983</v>
      </c>
      <c r="I52" s="54">
        <v>3.051881993896236</v>
      </c>
      <c r="J52" s="54">
        <v>5.008551184949915</v>
      </c>
      <c r="K52" s="55">
        <v>5.566311713455953</v>
      </c>
      <c r="L52" s="56">
        <v>4.043671653861707</v>
      </c>
      <c r="M52" s="54">
        <v>4.943047496238986</v>
      </c>
      <c r="N52" s="54">
        <v>5.467928496319663</v>
      </c>
      <c r="O52" s="54">
        <v>3.8740439058309324</v>
      </c>
      <c r="P52" s="54">
        <v>4.058584789130051</v>
      </c>
      <c r="Q52" s="107">
        <v>2.694898941289702</v>
      </c>
      <c r="R52" s="54">
        <v>5.155540020971688</v>
      </c>
      <c r="S52" s="15" t="s">
        <v>68</v>
      </c>
      <c r="T52" s="16"/>
      <c r="U52" s="17" t="s">
        <v>333</v>
      </c>
      <c r="X52" s="5"/>
      <c r="Y52" s="5"/>
      <c r="Z52" s="5"/>
      <c r="AA52" s="5"/>
      <c r="AB52" s="5"/>
      <c r="AC52" s="5"/>
      <c r="AD52" s="5"/>
      <c r="AE52" s="5"/>
    </row>
    <row r="53" spans="1:31" ht="12.75">
      <c r="A53" s="63" t="s">
        <v>350</v>
      </c>
      <c r="B53" s="62"/>
      <c r="C53" s="51"/>
      <c r="D53" s="14"/>
      <c r="E53" s="14"/>
      <c r="F53" s="14"/>
      <c r="G53" s="14"/>
      <c r="H53" s="14"/>
      <c r="I53" s="14"/>
      <c r="J53" s="14"/>
      <c r="K53" s="64"/>
      <c r="L53" s="13"/>
      <c r="M53" s="14"/>
      <c r="N53" s="14"/>
      <c r="O53" s="14"/>
      <c r="P53" s="14"/>
      <c r="Q53" s="14"/>
      <c r="R53" s="14"/>
      <c r="S53" s="15"/>
      <c r="T53" s="25" t="s">
        <v>378</v>
      </c>
      <c r="U53" s="26"/>
      <c r="X53" s="5"/>
      <c r="Y53" s="5"/>
      <c r="Z53" s="5"/>
      <c r="AA53" s="5"/>
      <c r="AB53" s="5"/>
      <c r="AC53" s="5"/>
      <c r="AD53" s="5"/>
      <c r="AE53" s="5"/>
    </row>
    <row r="54" spans="1:21" s="5" customFormat="1" ht="11.25" customHeight="1">
      <c r="A54" s="52"/>
      <c r="B54" s="194" t="s">
        <v>82</v>
      </c>
      <c r="C54" s="144"/>
      <c r="D54" s="142"/>
      <c r="E54" s="149"/>
      <c r="F54" s="149"/>
      <c r="G54" s="149"/>
      <c r="H54" s="149"/>
      <c r="I54" s="149"/>
      <c r="J54" s="149"/>
      <c r="K54" s="150"/>
      <c r="L54" s="151"/>
      <c r="M54" s="149"/>
      <c r="N54" s="149"/>
      <c r="O54" s="149"/>
      <c r="P54" s="149"/>
      <c r="Q54" s="149"/>
      <c r="R54" s="149"/>
      <c r="S54" s="195" t="s">
        <v>83</v>
      </c>
      <c r="T54" s="16"/>
      <c r="U54" s="188" t="s">
        <v>84</v>
      </c>
    </row>
    <row r="55" spans="1:21" ht="12.75">
      <c r="A55" s="52"/>
      <c r="B55" s="194"/>
      <c r="C55" s="144" t="s">
        <v>85</v>
      </c>
      <c r="D55" s="152">
        <v>3184694</v>
      </c>
      <c r="E55" s="142">
        <v>903361</v>
      </c>
      <c r="F55" s="142">
        <v>267338</v>
      </c>
      <c r="G55" s="142">
        <v>160160</v>
      </c>
      <c r="H55" s="142">
        <v>149732</v>
      </c>
      <c r="I55" s="142">
        <v>72033</v>
      </c>
      <c r="J55" s="142">
        <v>185477</v>
      </c>
      <c r="K55" s="153">
        <v>111860</v>
      </c>
      <c r="L55" s="141">
        <v>145691</v>
      </c>
      <c r="M55" s="142">
        <v>129301</v>
      </c>
      <c r="N55" s="142">
        <v>137593</v>
      </c>
      <c r="O55" s="142">
        <v>308870</v>
      </c>
      <c r="P55" s="142">
        <v>146924</v>
      </c>
      <c r="Q55" s="142">
        <v>151386</v>
      </c>
      <c r="R55" s="142">
        <v>314968</v>
      </c>
      <c r="S55" s="195"/>
      <c r="T55" s="16"/>
      <c r="U55" s="189"/>
    </row>
    <row r="56" spans="1:21" ht="12.75">
      <c r="A56" s="52"/>
      <c r="B56" s="147" t="s">
        <v>301</v>
      </c>
      <c r="C56" s="144"/>
      <c r="D56" s="142">
        <v>146735</v>
      </c>
      <c r="E56" s="142">
        <v>5244</v>
      </c>
      <c r="F56" s="142">
        <f>17172+51</f>
        <v>17223</v>
      </c>
      <c r="G56" s="142">
        <f>15044+646</f>
        <v>15690</v>
      </c>
      <c r="H56" s="142">
        <f>11661+150</f>
        <v>11811</v>
      </c>
      <c r="I56" s="142">
        <f>1720+132</f>
        <v>1852</v>
      </c>
      <c r="J56" s="142">
        <v>5847</v>
      </c>
      <c r="K56" s="153">
        <v>2317</v>
      </c>
      <c r="L56" s="141">
        <f>13095+84</f>
        <v>13179</v>
      </c>
      <c r="M56" s="142">
        <f>9995+52</f>
        <v>10047</v>
      </c>
      <c r="N56" s="142">
        <f>17517+183</f>
        <v>17700</v>
      </c>
      <c r="O56" s="142">
        <f>16579+127</f>
        <v>16706</v>
      </c>
      <c r="P56" s="142">
        <f>10844+23</f>
        <v>10867</v>
      </c>
      <c r="Q56" s="142">
        <v>10221</v>
      </c>
      <c r="R56" s="142">
        <f>8009+22</f>
        <v>8031</v>
      </c>
      <c r="S56" s="66"/>
      <c r="T56" s="16"/>
      <c r="U56" s="39" t="s">
        <v>86</v>
      </c>
    </row>
    <row r="57" spans="1:21" ht="12.75">
      <c r="A57" s="52"/>
      <c r="B57" s="147" t="s">
        <v>302</v>
      </c>
      <c r="C57" s="144"/>
      <c r="D57" s="142">
        <v>1172340</v>
      </c>
      <c r="E57" s="142">
        <v>114176</v>
      </c>
      <c r="F57" s="142">
        <v>127686</v>
      </c>
      <c r="G57" s="142">
        <v>72674</v>
      </c>
      <c r="H57" s="142">
        <v>70661</v>
      </c>
      <c r="I57" s="142">
        <v>36397</v>
      </c>
      <c r="J57" s="142">
        <v>82266</v>
      </c>
      <c r="K57" s="153">
        <v>66655</v>
      </c>
      <c r="L57" s="141">
        <v>71454</v>
      </c>
      <c r="M57" s="142">
        <v>59846</v>
      </c>
      <c r="N57" s="142">
        <v>67466</v>
      </c>
      <c r="O57" s="142">
        <v>113401</v>
      </c>
      <c r="P57" s="142">
        <v>67682</v>
      </c>
      <c r="Q57" s="142">
        <v>71590</v>
      </c>
      <c r="R57" s="142">
        <v>150386</v>
      </c>
      <c r="S57" s="15"/>
      <c r="T57" s="16"/>
      <c r="U57" s="39" t="s">
        <v>87</v>
      </c>
    </row>
    <row r="58" spans="1:21" ht="12.75">
      <c r="A58" s="52"/>
      <c r="B58" s="147" t="s">
        <v>88</v>
      </c>
      <c r="C58" s="144"/>
      <c r="D58" s="142">
        <v>164912</v>
      </c>
      <c r="E58" s="142">
        <v>36473</v>
      </c>
      <c r="F58" s="142">
        <v>10810</v>
      </c>
      <c r="G58" s="142">
        <v>8595</v>
      </c>
      <c r="H58" s="142">
        <v>8104</v>
      </c>
      <c r="I58" s="142">
        <v>3227</v>
      </c>
      <c r="J58" s="142">
        <v>11717</v>
      </c>
      <c r="K58" s="153">
        <v>4249</v>
      </c>
      <c r="L58" s="141">
        <v>6922</v>
      </c>
      <c r="M58" s="142">
        <v>8509</v>
      </c>
      <c r="N58" s="142">
        <v>7578</v>
      </c>
      <c r="O58" s="142">
        <v>21159</v>
      </c>
      <c r="P58" s="142">
        <v>9436</v>
      </c>
      <c r="Q58" s="142">
        <v>9888</v>
      </c>
      <c r="R58" s="142">
        <v>18246</v>
      </c>
      <c r="S58" s="15"/>
      <c r="T58" s="16"/>
      <c r="U58" s="39" t="s">
        <v>89</v>
      </c>
    </row>
    <row r="59" spans="1:21" ht="22.5">
      <c r="A59" s="52"/>
      <c r="B59" s="148" t="s">
        <v>90</v>
      </c>
      <c r="C59" s="144" t="s">
        <v>91</v>
      </c>
      <c r="D59" s="142">
        <v>15857</v>
      </c>
      <c r="E59" s="142">
        <v>19897</v>
      </c>
      <c r="F59" s="142">
        <v>15534</v>
      </c>
      <c r="G59" s="142">
        <v>14029</v>
      </c>
      <c r="H59" s="142">
        <v>14840</v>
      </c>
      <c r="I59" s="142">
        <v>13535</v>
      </c>
      <c r="J59" s="142">
        <v>14269</v>
      </c>
      <c r="K59" s="153">
        <v>14081</v>
      </c>
      <c r="L59" s="141">
        <v>13753</v>
      </c>
      <c r="M59" s="142">
        <v>13539</v>
      </c>
      <c r="N59" s="142">
        <v>13441</v>
      </c>
      <c r="O59" s="142">
        <v>14059</v>
      </c>
      <c r="P59" s="142">
        <v>13373</v>
      </c>
      <c r="Q59" s="142">
        <v>13843</v>
      </c>
      <c r="R59" s="142">
        <v>14923</v>
      </c>
      <c r="S59" s="15" t="s">
        <v>92</v>
      </c>
      <c r="T59" s="16"/>
      <c r="U59" s="67" t="s">
        <v>93</v>
      </c>
    </row>
    <row r="60" spans="1:21" ht="12.75">
      <c r="A60" s="52"/>
      <c r="B60" s="53" t="s">
        <v>301</v>
      </c>
      <c r="C60" s="51"/>
      <c r="D60" s="43">
        <v>11657</v>
      </c>
      <c r="E60" s="31">
        <v>12463</v>
      </c>
      <c r="F60" s="31">
        <v>12246</v>
      </c>
      <c r="G60" s="31">
        <v>11689</v>
      </c>
      <c r="H60" s="31">
        <v>12032</v>
      </c>
      <c r="I60" s="31">
        <v>11679</v>
      </c>
      <c r="J60" s="31">
        <v>11073</v>
      </c>
      <c r="K60" s="68">
        <v>11128</v>
      </c>
      <c r="L60" s="30">
        <v>12574</v>
      </c>
      <c r="M60" s="31">
        <v>11343</v>
      </c>
      <c r="N60" s="31">
        <v>11465</v>
      </c>
      <c r="O60" s="31">
        <v>11321</v>
      </c>
      <c r="P60" s="31">
        <v>11276</v>
      </c>
      <c r="Q60" s="31">
        <v>11184</v>
      </c>
      <c r="R60" s="31">
        <v>10950</v>
      </c>
      <c r="S60" s="15"/>
      <c r="T60" s="16"/>
      <c r="U60" s="39" t="s">
        <v>86</v>
      </c>
    </row>
    <row r="61" spans="1:21" ht="12.75">
      <c r="A61" s="52"/>
      <c r="B61" s="53" t="s">
        <v>302</v>
      </c>
      <c r="C61" s="51"/>
      <c r="D61" s="43">
        <v>15342</v>
      </c>
      <c r="E61" s="31">
        <v>19241</v>
      </c>
      <c r="F61" s="31">
        <v>16943</v>
      </c>
      <c r="G61" s="31">
        <v>14598</v>
      </c>
      <c r="H61" s="31">
        <v>15700</v>
      </c>
      <c r="I61" s="31">
        <v>13920</v>
      </c>
      <c r="J61" s="31">
        <v>15722</v>
      </c>
      <c r="K61" s="68">
        <v>14484</v>
      </c>
      <c r="L61" s="30">
        <v>13792</v>
      </c>
      <c r="M61" s="31">
        <v>13573</v>
      </c>
      <c r="N61" s="31">
        <v>13983</v>
      </c>
      <c r="O61" s="31">
        <v>13876</v>
      </c>
      <c r="P61" s="31">
        <v>13411</v>
      </c>
      <c r="Q61" s="31">
        <v>14297</v>
      </c>
      <c r="R61" s="31">
        <v>16255</v>
      </c>
      <c r="S61" s="15"/>
      <c r="T61" s="16"/>
      <c r="U61" s="39" t="s">
        <v>87</v>
      </c>
    </row>
    <row r="62" spans="1:21" ht="12.75">
      <c r="A62" s="52"/>
      <c r="B62" s="53" t="s">
        <v>88</v>
      </c>
      <c r="C62" s="51"/>
      <c r="D62" s="43">
        <v>15698</v>
      </c>
      <c r="E62" s="31">
        <v>20940</v>
      </c>
      <c r="F62" s="31">
        <v>14364</v>
      </c>
      <c r="G62" s="31">
        <v>14346</v>
      </c>
      <c r="H62" s="31">
        <v>14826</v>
      </c>
      <c r="I62" s="31">
        <v>13383</v>
      </c>
      <c r="J62" s="31">
        <v>13915</v>
      </c>
      <c r="K62" s="68">
        <v>14720</v>
      </c>
      <c r="L62" s="30">
        <v>14169</v>
      </c>
      <c r="M62" s="31">
        <v>13665</v>
      </c>
      <c r="N62" s="31">
        <v>13467</v>
      </c>
      <c r="O62" s="31">
        <v>14690</v>
      </c>
      <c r="P62" s="31">
        <v>14579</v>
      </c>
      <c r="Q62" s="31">
        <v>14332</v>
      </c>
      <c r="R62" s="31">
        <v>13753</v>
      </c>
      <c r="S62" s="15"/>
      <c r="T62" s="16"/>
      <c r="U62" s="39" t="s">
        <v>89</v>
      </c>
    </row>
    <row r="63" spans="1:21" ht="12.75">
      <c r="A63" s="71" t="s">
        <v>351</v>
      </c>
      <c r="B63" s="10"/>
      <c r="C63" s="11"/>
      <c r="D63" s="11"/>
      <c r="E63" s="11"/>
      <c r="F63" s="11"/>
      <c r="G63" s="11"/>
      <c r="H63" s="11"/>
      <c r="I63" s="11"/>
      <c r="J63" s="11"/>
      <c r="K63" s="12"/>
      <c r="L63" s="13"/>
      <c r="M63" s="14"/>
      <c r="N63" s="14"/>
      <c r="O63" s="14"/>
      <c r="P63" s="14"/>
      <c r="Q63" s="14"/>
      <c r="R63" s="14"/>
      <c r="S63" s="72"/>
      <c r="T63" s="73" t="s">
        <v>377</v>
      </c>
      <c r="U63" s="17"/>
    </row>
    <row r="64" spans="1:21" ht="12.75">
      <c r="A64" s="52"/>
      <c r="B64" s="62" t="s">
        <v>94</v>
      </c>
      <c r="C64" s="51" t="s">
        <v>49</v>
      </c>
      <c r="D64" s="11">
        <v>514435</v>
      </c>
      <c r="E64" s="11">
        <v>23691</v>
      </c>
      <c r="F64" s="11">
        <v>41761</v>
      </c>
      <c r="G64" s="11">
        <v>21118</v>
      </c>
      <c r="H64" s="11">
        <v>20226</v>
      </c>
      <c r="I64" s="11">
        <v>16115</v>
      </c>
      <c r="J64" s="11">
        <v>74135</v>
      </c>
      <c r="K64" s="12">
        <v>19334</v>
      </c>
      <c r="L64" s="13">
        <v>20497</v>
      </c>
      <c r="M64" s="11">
        <v>21865</v>
      </c>
      <c r="N64" s="11">
        <v>21548</v>
      </c>
      <c r="O64" s="11">
        <v>63777</v>
      </c>
      <c r="P64" s="31">
        <v>39395</v>
      </c>
      <c r="Q64" s="31">
        <v>29759</v>
      </c>
      <c r="R64" s="31">
        <v>101214</v>
      </c>
      <c r="S64" s="72" t="s">
        <v>50</v>
      </c>
      <c r="T64" s="16"/>
      <c r="U64" s="26" t="s">
        <v>95</v>
      </c>
    </row>
    <row r="65" spans="1:21" ht="12.75">
      <c r="A65" s="52"/>
      <c r="B65" s="53" t="s">
        <v>96</v>
      </c>
      <c r="C65" s="51"/>
      <c r="D65" s="11">
        <v>257438</v>
      </c>
      <c r="E65" s="11">
        <v>12472</v>
      </c>
      <c r="F65" s="11">
        <v>22134</v>
      </c>
      <c r="G65" s="11">
        <v>11269</v>
      </c>
      <c r="H65" s="11">
        <v>10362</v>
      </c>
      <c r="I65" s="11">
        <v>7285</v>
      </c>
      <c r="J65" s="11">
        <v>37044</v>
      </c>
      <c r="K65" s="12">
        <v>9832</v>
      </c>
      <c r="L65" s="30">
        <v>10470</v>
      </c>
      <c r="M65" s="31">
        <v>11191</v>
      </c>
      <c r="N65" s="31">
        <v>11254</v>
      </c>
      <c r="O65" s="31">
        <v>31819</v>
      </c>
      <c r="P65" s="31">
        <v>19055</v>
      </c>
      <c r="Q65" s="31">
        <v>14863</v>
      </c>
      <c r="R65" s="31">
        <v>48388</v>
      </c>
      <c r="S65" s="72"/>
      <c r="T65" s="16"/>
      <c r="U65" s="49" t="s">
        <v>53</v>
      </c>
    </row>
    <row r="66" spans="1:21" ht="12.75">
      <c r="A66" s="52"/>
      <c r="B66" s="62" t="s">
        <v>97</v>
      </c>
      <c r="C66" s="51" t="s">
        <v>98</v>
      </c>
      <c r="D66" s="11">
        <v>40651</v>
      </c>
      <c r="E66" s="11">
        <v>7685</v>
      </c>
      <c r="F66" s="11">
        <v>5231</v>
      </c>
      <c r="G66" s="11">
        <v>2688</v>
      </c>
      <c r="H66" s="11">
        <v>2651</v>
      </c>
      <c r="I66" s="11">
        <v>1226</v>
      </c>
      <c r="J66" s="11">
        <v>2581</v>
      </c>
      <c r="K66" s="12">
        <v>1908</v>
      </c>
      <c r="L66" s="30">
        <v>2764</v>
      </c>
      <c r="M66" s="31">
        <v>1980</v>
      </c>
      <c r="N66" s="31">
        <v>2267</v>
      </c>
      <c r="O66" s="31">
        <v>2905</v>
      </c>
      <c r="P66" s="31">
        <v>2906</v>
      </c>
      <c r="Q66" s="31">
        <v>1558</v>
      </c>
      <c r="R66" s="31">
        <v>2301</v>
      </c>
      <c r="S66" s="72" t="s">
        <v>99</v>
      </c>
      <c r="T66" s="16"/>
      <c r="U66" s="26" t="s">
        <v>100</v>
      </c>
    </row>
    <row r="67" spans="1:21" ht="12.75">
      <c r="A67" s="52"/>
      <c r="B67" s="62" t="s">
        <v>101</v>
      </c>
      <c r="C67" s="51" t="s">
        <v>28</v>
      </c>
      <c r="D67" s="45">
        <v>9.806863307841162</v>
      </c>
      <c r="E67" s="45">
        <v>3.734806804029448</v>
      </c>
      <c r="F67" s="45">
        <v>7.211835692896443</v>
      </c>
      <c r="G67" s="45">
        <v>6.650144698432092</v>
      </c>
      <c r="H67" s="45">
        <v>7.058897435539486</v>
      </c>
      <c r="I67" s="45">
        <v>10.065332533852995</v>
      </c>
      <c r="J67" s="45">
        <v>17.131138070479494</v>
      </c>
      <c r="K67" s="46">
        <v>8.683506099204138</v>
      </c>
      <c r="L67" s="47">
        <v>7.3029864679013485</v>
      </c>
      <c r="M67" s="48">
        <v>8.662356287686103</v>
      </c>
      <c r="N67" s="48">
        <v>8.321972432597354</v>
      </c>
      <c r="O67" s="48">
        <v>11.195409280093246</v>
      </c>
      <c r="P67" s="48">
        <v>12.204604879983147</v>
      </c>
      <c r="Q67" s="48">
        <v>10.21926134510053</v>
      </c>
      <c r="R67" s="48">
        <v>15.889093143988333</v>
      </c>
      <c r="S67" s="72" t="s">
        <v>28</v>
      </c>
      <c r="T67" s="16"/>
      <c r="U67" s="26" t="s">
        <v>102</v>
      </c>
    </row>
    <row r="68" spans="1:21" ht="12.75">
      <c r="A68" s="196" t="s">
        <v>352</v>
      </c>
      <c r="B68" s="197"/>
      <c r="C68" s="51"/>
      <c r="D68" s="11"/>
      <c r="E68" s="11"/>
      <c r="F68" s="11"/>
      <c r="G68" s="11"/>
      <c r="H68" s="11"/>
      <c r="I68" s="11"/>
      <c r="J68" s="11"/>
      <c r="K68" s="12"/>
      <c r="L68" s="30"/>
      <c r="M68" s="31"/>
      <c r="N68" s="31"/>
      <c r="O68" s="31"/>
      <c r="P68" s="31"/>
      <c r="Q68" s="31"/>
      <c r="R68" s="31"/>
      <c r="S68" s="72"/>
      <c r="T68" s="190" t="s">
        <v>376</v>
      </c>
      <c r="U68" s="191"/>
    </row>
    <row r="69" spans="1:21" ht="29.25">
      <c r="A69" s="63"/>
      <c r="B69" s="65" t="s">
        <v>345</v>
      </c>
      <c r="C69" s="82" t="s">
        <v>347</v>
      </c>
      <c r="D69" s="11">
        <v>608154.214</v>
      </c>
      <c r="E69" s="11">
        <v>101723.22</v>
      </c>
      <c r="F69" s="11">
        <v>73959.637</v>
      </c>
      <c r="G69" s="11">
        <v>42733.67</v>
      </c>
      <c r="H69" s="11">
        <v>27465.781</v>
      </c>
      <c r="I69" s="11">
        <v>38878.687</v>
      </c>
      <c r="J69" s="11">
        <v>38270.735</v>
      </c>
      <c r="K69" s="12">
        <v>18528.433</v>
      </c>
      <c r="L69" s="30">
        <v>24144.399</v>
      </c>
      <c r="M69" s="31">
        <v>25782.497</v>
      </c>
      <c r="N69" s="31">
        <v>28221.58</v>
      </c>
      <c r="O69" s="31">
        <v>53199.367</v>
      </c>
      <c r="P69" s="31">
        <v>44318.411</v>
      </c>
      <c r="Q69" s="31">
        <v>26564.941</v>
      </c>
      <c r="R69" s="31">
        <v>64362.856</v>
      </c>
      <c r="S69" s="74" t="s">
        <v>104</v>
      </c>
      <c r="T69" s="73"/>
      <c r="U69" s="44" t="s">
        <v>303</v>
      </c>
    </row>
    <row r="70" spans="1:21" ht="12.75">
      <c r="A70" s="63"/>
      <c r="B70" s="53" t="s">
        <v>105</v>
      </c>
      <c r="C70" s="51"/>
      <c r="D70" s="11">
        <v>206558.891</v>
      </c>
      <c r="E70" s="11">
        <v>34926.613</v>
      </c>
      <c r="F70" s="11">
        <v>22484.188</v>
      </c>
      <c r="G70" s="11">
        <v>17465.306</v>
      </c>
      <c r="H70" s="11">
        <v>8733.92</v>
      </c>
      <c r="I70" s="11">
        <v>4856.795</v>
      </c>
      <c r="J70" s="11">
        <v>17573.305</v>
      </c>
      <c r="K70" s="12">
        <v>5927.04</v>
      </c>
      <c r="L70" s="30">
        <v>8473.971</v>
      </c>
      <c r="M70" s="31">
        <v>8571.057</v>
      </c>
      <c r="N70" s="31">
        <v>11109.618</v>
      </c>
      <c r="O70" s="31">
        <v>21456.074</v>
      </c>
      <c r="P70" s="31">
        <v>17142.286</v>
      </c>
      <c r="Q70" s="31">
        <v>7978.069</v>
      </c>
      <c r="R70" s="31">
        <v>19860.65</v>
      </c>
      <c r="S70" s="72"/>
      <c r="T70" s="73"/>
      <c r="U70" s="49" t="s">
        <v>106</v>
      </c>
    </row>
    <row r="71" spans="1:21" ht="22.5">
      <c r="A71" s="52"/>
      <c r="B71" s="65" t="s">
        <v>346</v>
      </c>
      <c r="C71" s="82" t="s">
        <v>347</v>
      </c>
      <c r="D71" s="11">
        <v>34648.721</v>
      </c>
      <c r="E71" s="11">
        <v>23074.038</v>
      </c>
      <c r="F71" s="11">
        <v>2616.015</v>
      </c>
      <c r="G71" s="11">
        <v>718.167</v>
      </c>
      <c r="H71" s="11">
        <v>1038.884</v>
      </c>
      <c r="I71" s="11">
        <v>341.757</v>
      </c>
      <c r="J71" s="11">
        <v>734.911</v>
      </c>
      <c r="K71" s="12">
        <v>626.956</v>
      </c>
      <c r="L71" s="30">
        <v>415.589</v>
      </c>
      <c r="M71" s="31">
        <v>642.094</v>
      </c>
      <c r="N71" s="31">
        <v>368.351</v>
      </c>
      <c r="O71" s="31">
        <v>1441.409</v>
      </c>
      <c r="P71" s="31">
        <v>965.596</v>
      </c>
      <c r="Q71" s="31">
        <v>625.692</v>
      </c>
      <c r="R71" s="31">
        <v>1039.261</v>
      </c>
      <c r="S71" s="74" t="s">
        <v>305</v>
      </c>
      <c r="T71" s="16"/>
      <c r="U71" s="44" t="s">
        <v>304</v>
      </c>
    </row>
    <row r="72" spans="1:21" ht="12.75">
      <c r="A72" s="63" t="s">
        <v>107</v>
      </c>
      <c r="B72" s="62"/>
      <c r="C72" s="51"/>
      <c r="D72" s="11"/>
      <c r="E72" s="11"/>
      <c r="F72" s="11"/>
      <c r="G72" s="11"/>
      <c r="H72" s="11"/>
      <c r="I72" s="11"/>
      <c r="J72" s="11"/>
      <c r="K72" s="12"/>
      <c r="L72" s="10"/>
      <c r="M72" s="11"/>
      <c r="N72" s="11"/>
      <c r="O72" s="11"/>
      <c r="P72" s="11"/>
      <c r="Q72" s="11"/>
      <c r="R72" s="11"/>
      <c r="S72" s="72"/>
      <c r="T72" s="73" t="s">
        <v>108</v>
      </c>
      <c r="U72" s="26"/>
    </row>
    <row r="73" spans="1:21" ht="12.75">
      <c r="A73" s="52"/>
      <c r="B73" s="62" t="s">
        <v>109</v>
      </c>
      <c r="C73" s="51"/>
      <c r="D73" s="11">
        <v>2223745</v>
      </c>
      <c r="E73" s="11">
        <v>394702</v>
      </c>
      <c r="F73" s="11">
        <v>244125</v>
      </c>
      <c r="G73" s="11">
        <v>135717</v>
      </c>
      <c r="H73" s="11">
        <v>117566</v>
      </c>
      <c r="I73" s="11">
        <v>70591</v>
      </c>
      <c r="J73" s="11">
        <v>156185</v>
      </c>
      <c r="K73" s="12">
        <v>102924</v>
      </c>
      <c r="L73" s="30">
        <v>116262</v>
      </c>
      <c r="M73" s="31">
        <v>95811</v>
      </c>
      <c r="N73" s="31">
        <v>90074</v>
      </c>
      <c r="O73" s="31">
        <v>238702</v>
      </c>
      <c r="P73" s="31">
        <v>122984</v>
      </c>
      <c r="Q73" s="31">
        <v>122912</v>
      </c>
      <c r="R73" s="31">
        <v>215190</v>
      </c>
      <c r="S73" s="72"/>
      <c r="T73" s="16"/>
      <c r="U73" s="26" t="s">
        <v>110</v>
      </c>
    </row>
    <row r="74" spans="1:21" ht="12.75">
      <c r="A74" s="52"/>
      <c r="B74" s="53" t="s">
        <v>111</v>
      </c>
      <c r="D74" s="11">
        <v>406295</v>
      </c>
      <c r="E74" s="11">
        <v>112596</v>
      </c>
      <c r="F74" s="11">
        <v>39015</v>
      </c>
      <c r="G74" s="11">
        <v>22551</v>
      </c>
      <c r="H74" s="11">
        <v>21363</v>
      </c>
      <c r="I74" s="11">
        <v>12474</v>
      </c>
      <c r="J74" s="11">
        <v>25880</v>
      </c>
      <c r="K74" s="12">
        <v>14825</v>
      </c>
      <c r="L74" s="10">
        <v>17931</v>
      </c>
      <c r="M74" s="11">
        <v>15577</v>
      </c>
      <c r="N74" s="11">
        <v>14438</v>
      </c>
      <c r="O74" s="11">
        <v>44702</v>
      </c>
      <c r="P74" s="11">
        <v>16238</v>
      </c>
      <c r="Q74" s="11">
        <v>18030</v>
      </c>
      <c r="R74" s="11">
        <v>30674</v>
      </c>
      <c r="S74" s="72"/>
      <c r="T74" s="16"/>
      <c r="U74" s="49" t="s">
        <v>112</v>
      </c>
    </row>
    <row r="75" spans="1:21" ht="22.5">
      <c r="A75" s="52"/>
      <c r="B75" s="75" t="s">
        <v>113</v>
      </c>
      <c r="C75" s="29"/>
      <c r="D75" s="11">
        <v>220461</v>
      </c>
      <c r="E75" s="11">
        <v>74850</v>
      </c>
      <c r="F75" s="11">
        <v>17146</v>
      </c>
      <c r="G75" s="11">
        <v>10312</v>
      </c>
      <c r="H75" s="11">
        <v>8933</v>
      </c>
      <c r="I75" s="11">
        <v>4628</v>
      </c>
      <c r="J75" s="11">
        <v>12311</v>
      </c>
      <c r="K75" s="12">
        <v>7976</v>
      </c>
      <c r="L75" s="30">
        <v>8940</v>
      </c>
      <c r="M75" s="31">
        <v>7132</v>
      </c>
      <c r="N75" s="31">
        <v>5587</v>
      </c>
      <c r="O75" s="31">
        <v>27676</v>
      </c>
      <c r="P75" s="31">
        <v>7699</v>
      </c>
      <c r="Q75" s="31">
        <v>10528</v>
      </c>
      <c r="R75" s="31">
        <v>16743</v>
      </c>
      <c r="S75" s="72"/>
      <c r="T75" s="16"/>
      <c r="U75" s="76" t="s">
        <v>114</v>
      </c>
    </row>
    <row r="76" spans="1:21" ht="12.75">
      <c r="A76" s="52"/>
      <c r="B76" s="75" t="s">
        <v>115</v>
      </c>
      <c r="C76" s="51"/>
      <c r="D76" s="11">
        <v>12085</v>
      </c>
      <c r="E76" s="11">
        <v>4945</v>
      </c>
      <c r="F76" s="11">
        <v>899</v>
      </c>
      <c r="G76" s="11">
        <v>698</v>
      </c>
      <c r="H76" s="11">
        <v>371</v>
      </c>
      <c r="I76" s="11">
        <v>119</v>
      </c>
      <c r="J76" s="11">
        <v>389</v>
      </c>
      <c r="K76" s="12">
        <v>341</v>
      </c>
      <c r="L76" s="30">
        <v>565</v>
      </c>
      <c r="M76" s="31">
        <v>334</v>
      </c>
      <c r="N76" s="31">
        <v>551</v>
      </c>
      <c r="O76" s="31">
        <v>1086</v>
      </c>
      <c r="P76" s="31">
        <v>462</v>
      </c>
      <c r="Q76" s="31">
        <v>290</v>
      </c>
      <c r="R76" s="31">
        <v>1035</v>
      </c>
      <c r="S76" s="72"/>
      <c r="T76" s="16"/>
      <c r="U76" s="79" t="s">
        <v>116</v>
      </c>
    </row>
    <row r="77" spans="1:21" ht="12.75">
      <c r="A77" s="52"/>
      <c r="B77" s="75" t="s">
        <v>117</v>
      </c>
      <c r="C77" s="51"/>
      <c r="D77" s="11">
        <v>995</v>
      </c>
      <c r="E77" s="11">
        <v>252</v>
      </c>
      <c r="F77" s="11">
        <v>111</v>
      </c>
      <c r="G77" s="11">
        <v>56</v>
      </c>
      <c r="H77" s="11">
        <v>34</v>
      </c>
      <c r="I77" s="11">
        <v>31</v>
      </c>
      <c r="J77" s="11">
        <v>72</v>
      </c>
      <c r="K77" s="12">
        <v>47</v>
      </c>
      <c r="L77" s="30">
        <v>58</v>
      </c>
      <c r="M77" s="31">
        <v>41</v>
      </c>
      <c r="N77" s="31">
        <v>24</v>
      </c>
      <c r="O77" s="31">
        <v>103</v>
      </c>
      <c r="P77" s="31">
        <v>53</v>
      </c>
      <c r="Q77" s="31">
        <v>27</v>
      </c>
      <c r="R77" s="31">
        <v>86</v>
      </c>
      <c r="S77" s="72"/>
      <c r="T77" s="16"/>
      <c r="U77" s="79" t="s">
        <v>118</v>
      </c>
    </row>
    <row r="78" spans="1:21" ht="12.75">
      <c r="A78" s="52"/>
      <c r="B78" s="53" t="s">
        <v>119</v>
      </c>
      <c r="C78" s="51"/>
      <c r="D78" s="11">
        <v>1817450</v>
      </c>
      <c r="E78" s="11">
        <v>282106</v>
      </c>
      <c r="F78" s="11">
        <v>205110</v>
      </c>
      <c r="G78" s="11">
        <v>113166</v>
      </c>
      <c r="H78" s="11">
        <v>96203</v>
      </c>
      <c r="I78" s="11">
        <v>58117</v>
      </c>
      <c r="J78" s="11">
        <v>130305</v>
      </c>
      <c r="K78" s="12">
        <v>88099</v>
      </c>
      <c r="L78" s="10">
        <v>98331</v>
      </c>
      <c r="M78" s="11">
        <v>80234</v>
      </c>
      <c r="N78" s="11">
        <v>75635</v>
      </c>
      <c r="O78" s="11">
        <v>194000</v>
      </c>
      <c r="P78" s="11">
        <v>106746</v>
      </c>
      <c r="Q78" s="11">
        <v>104882</v>
      </c>
      <c r="R78" s="11">
        <v>184516</v>
      </c>
      <c r="S78" s="72"/>
      <c r="T78" s="16"/>
      <c r="U78" s="49" t="s">
        <v>120</v>
      </c>
    </row>
    <row r="79" spans="1:21" ht="12.75">
      <c r="A79" s="52"/>
      <c r="B79" s="75" t="s">
        <v>121</v>
      </c>
      <c r="C79" s="51"/>
      <c r="D79" s="11">
        <v>1607151</v>
      </c>
      <c r="E79" s="11">
        <v>264067</v>
      </c>
      <c r="F79" s="11">
        <v>182879</v>
      </c>
      <c r="G79" s="11">
        <v>98048</v>
      </c>
      <c r="H79" s="11">
        <v>84826</v>
      </c>
      <c r="I79" s="11">
        <v>53108</v>
      </c>
      <c r="J79" s="11">
        <v>115166</v>
      </c>
      <c r="K79" s="12">
        <v>79670</v>
      </c>
      <c r="L79" s="30">
        <v>84781</v>
      </c>
      <c r="M79" s="31">
        <v>68806</v>
      </c>
      <c r="N79" s="31">
        <v>62530</v>
      </c>
      <c r="O79" s="31">
        <v>167874</v>
      </c>
      <c r="P79" s="31">
        <v>93014</v>
      </c>
      <c r="Q79" s="31">
        <v>89197</v>
      </c>
      <c r="R79" s="31">
        <v>163185</v>
      </c>
      <c r="S79" s="72"/>
      <c r="T79" s="16"/>
      <c r="U79" s="79" t="s">
        <v>122</v>
      </c>
    </row>
    <row r="80" spans="1:21" ht="12.75">
      <c r="A80" s="63" t="s">
        <v>123</v>
      </c>
      <c r="B80" s="62"/>
      <c r="C80" s="51"/>
      <c r="D80" s="11"/>
      <c r="E80" s="11"/>
      <c r="F80" s="11"/>
      <c r="G80" s="11"/>
      <c r="H80" s="11"/>
      <c r="I80" s="11"/>
      <c r="J80" s="11"/>
      <c r="K80" s="12"/>
      <c r="L80" s="30"/>
      <c r="M80" s="31"/>
      <c r="N80" s="31"/>
      <c r="O80" s="31"/>
      <c r="P80" s="31"/>
      <c r="Q80" s="31"/>
      <c r="R80" s="31"/>
      <c r="S80" s="72"/>
      <c r="T80" s="73" t="s">
        <v>124</v>
      </c>
      <c r="U80" s="26"/>
    </row>
    <row r="81" spans="1:21" ht="12.75">
      <c r="A81" s="52"/>
      <c r="B81" s="62" t="s">
        <v>131</v>
      </c>
      <c r="C81" s="51"/>
      <c r="D81" s="14"/>
      <c r="E81" s="14"/>
      <c r="F81" s="14"/>
      <c r="G81" s="14"/>
      <c r="H81" s="14"/>
      <c r="I81" s="14"/>
      <c r="J81" s="14"/>
      <c r="K81" s="64"/>
      <c r="L81" s="13"/>
      <c r="M81" s="14"/>
      <c r="N81" s="14"/>
      <c r="O81" s="14"/>
      <c r="P81" s="14"/>
      <c r="Q81" s="14"/>
      <c r="R81" s="14"/>
      <c r="S81" s="72"/>
      <c r="T81" s="16"/>
      <c r="U81" s="26" t="s">
        <v>132</v>
      </c>
    </row>
    <row r="82" spans="1:21" ht="12.75">
      <c r="A82" s="52"/>
      <c r="B82" s="53" t="s">
        <v>133</v>
      </c>
      <c r="C82" s="51" t="s">
        <v>134</v>
      </c>
      <c r="D82" s="80">
        <v>6770829</v>
      </c>
      <c r="E82" s="31">
        <v>33585</v>
      </c>
      <c r="F82" s="31">
        <v>1307553</v>
      </c>
      <c r="G82" s="31">
        <v>675236</v>
      </c>
      <c r="H82" s="31">
        <v>516772</v>
      </c>
      <c r="I82" s="31">
        <v>93779</v>
      </c>
      <c r="J82" s="31">
        <v>417670</v>
      </c>
      <c r="K82" s="68">
        <v>99510</v>
      </c>
      <c r="L82" s="30">
        <v>426602</v>
      </c>
      <c r="M82" s="31">
        <v>437677</v>
      </c>
      <c r="N82" s="31">
        <v>648054</v>
      </c>
      <c r="O82" s="31">
        <v>971139</v>
      </c>
      <c r="P82" s="31">
        <v>514936</v>
      </c>
      <c r="Q82" s="31">
        <v>277016</v>
      </c>
      <c r="R82" s="31">
        <v>351300</v>
      </c>
      <c r="S82" s="72" t="s">
        <v>135</v>
      </c>
      <c r="T82" s="16"/>
      <c r="U82" s="49" t="s">
        <v>127</v>
      </c>
    </row>
    <row r="83" spans="1:21" ht="12.75">
      <c r="A83" s="52"/>
      <c r="B83" s="53" t="s">
        <v>340</v>
      </c>
      <c r="C83" s="51" t="s">
        <v>134</v>
      </c>
      <c r="D83" s="80">
        <f>+E83+F83+G83+H83+I83+J83+K83+L83+M83+N83+O83+P83+R83+Q83</f>
        <v>554721</v>
      </c>
      <c r="E83" s="31">
        <v>384</v>
      </c>
      <c r="F83" s="31">
        <v>89508</v>
      </c>
      <c r="G83" s="31">
        <v>67684</v>
      </c>
      <c r="H83" s="31">
        <v>29167</v>
      </c>
      <c r="I83" s="31">
        <v>5363</v>
      </c>
      <c r="J83" s="31">
        <v>14204</v>
      </c>
      <c r="K83" s="68">
        <v>11367</v>
      </c>
      <c r="L83" s="30">
        <v>26800</v>
      </c>
      <c r="M83" s="31">
        <v>38250</v>
      </c>
      <c r="N83" s="31">
        <v>207417</v>
      </c>
      <c r="O83" s="31">
        <v>16837</v>
      </c>
      <c r="P83" s="31">
        <v>14584</v>
      </c>
      <c r="Q83" s="31">
        <v>12868</v>
      </c>
      <c r="R83" s="31">
        <v>20288</v>
      </c>
      <c r="S83" s="72" t="s">
        <v>135</v>
      </c>
      <c r="T83" s="16"/>
      <c r="U83" s="49" t="s">
        <v>128</v>
      </c>
    </row>
    <row r="84" spans="1:21" ht="12.75">
      <c r="A84" s="52"/>
      <c r="B84" s="53" t="s">
        <v>129</v>
      </c>
      <c r="C84" s="51" t="s">
        <v>134</v>
      </c>
      <c r="D84" s="31">
        <v>709533</v>
      </c>
      <c r="E84" s="31">
        <v>3676</v>
      </c>
      <c r="F84" s="31">
        <v>132613</v>
      </c>
      <c r="G84" s="31">
        <v>88840</v>
      </c>
      <c r="H84" s="31">
        <v>72700</v>
      </c>
      <c r="I84" s="31">
        <v>14550</v>
      </c>
      <c r="J84" s="31">
        <v>30029</v>
      </c>
      <c r="K84" s="68">
        <v>11555</v>
      </c>
      <c r="L84" s="30">
        <v>41212</v>
      </c>
      <c r="M84" s="31">
        <v>43895</v>
      </c>
      <c r="N84" s="31">
        <v>87582</v>
      </c>
      <c r="O84" s="31">
        <v>74420</v>
      </c>
      <c r="P84" s="31">
        <v>46973</v>
      </c>
      <c r="Q84" s="31">
        <v>23577</v>
      </c>
      <c r="R84" s="31">
        <v>37911</v>
      </c>
      <c r="S84" s="72" t="s">
        <v>135</v>
      </c>
      <c r="T84" s="16"/>
      <c r="U84" s="49" t="s">
        <v>130</v>
      </c>
    </row>
    <row r="85" spans="1:21" ht="12.75">
      <c r="A85" s="52"/>
      <c r="B85" s="62" t="s">
        <v>136</v>
      </c>
      <c r="C85" s="51"/>
      <c r="D85" s="14"/>
      <c r="E85" s="14"/>
      <c r="F85" s="14"/>
      <c r="G85" s="14"/>
      <c r="H85" s="14"/>
      <c r="I85" s="14"/>
      <c r="J85" s="14"/>
      <c r="K85" s="64"/>
      <c r="L85" s="13"/>
      <c r="M85" s="14"/>
      <c r="N85" s="14"/>
      <c r="O85" s="14"/>
      <c r="P85" s="14"/>
      <c r="Q85" s="14"/>
      <c r="R85" s="14"/>
      <c r="S85" s="72"/>
      <c r="T85" s="16"/>
      <c r="U85" s="26" t="s">
        <v>137</v>
      </c>
    </row>
    <row r="86" spans="1:21" ht="12.75">
      <c r="A86" s="52"/>
      <c r="B86" s="53" t="s">
        <v>133</v>
      </c>
      <c r="C86" s="51" t="s">
        <v>134</v>
      </c>
      <c r="D86" s="57">
        <v>4.3343957811071645</v>
      </c>
      <c r="E86" s="57">
        <v>4.75169779286927</v>
      </c>
      <c r="F86" s="57">
        <v>4.420978425147331</v>
      </c>
      <c r="G86" s="57">
        <v>4.049124195705231</v>
      </c>
      <c r="H86" s="57">
        <v>4.022385852390367</v>
      </c>
      <c r="I86" s="57">
        <v>3.8716456114276276</v>
      </c>
      <c r="J86" s="57">
        <v>4.340014755239669</v>
      </c>
      <c r="K86" s="58">
        <v>3.858173076923077</v>
      </c>
      <c r="L86" s="59">
        <v>4.418685587031954</v>
      </c>
      <c r="M86" s="57">
        <v>4.362591577373536</v>
      </c>
      <c r="N86" s="57">
        <v>3.8950936728033323</v>
      </c>
      <c r="O86" s="57">
        <v>4.763217139241624</v>
      </c>
      <c r="P86" s="57">
        <v>4.70308432810602</v>
      </c>
      <c r="Q86" s="57">
        <v>4.744318279127918</v>
      </c>
      <c r="R86" s="57">
        <v>4.243112340415252</v>
      </c>
      <c r="S86" s="72" t="s">
        <v>135</v>
      </c>
      <c r="T86" s="16"/>
      <c r="U86" s="49" t="s">
        <v>127</v>
      </c>
    </row>
    <row r="87" spans="1:21" ht="12.75">
      <c r="A87" s="52"/>
      <c r="B87" s="53" t="s">
        <v>340</v>
      </c>
      <c r="C87" s="51" t="s">
        <v>134</v>
      </c>
      <c r="D87" s="57">
        <v>24.34</v>
      </c>
      <c r="E87" s="57">
        <v>20.210526315789473</v>
      </c>
      <c r="F87" s="57">
        <v>23.03345342254246</v>
      </c>
      <c r="G87" s="57">
        <v>25.217585692995527</v>
      </c>
      <c r="H87" s="57">
        <v>24.655114116652577</v>
      </c>
      <c r="I87" s="57">
        <v>25.660287081339714</v>
      </c>
      <c r="J87" s="57">
        <v>21.852307692307694</v>
      </c>
      <c r="K87" s="58">
        <v>25.09271523178808</v>
      </c>
      <c r="L87" s="59">
        <v>23.304347826086957</v>
      </c>
      <c r="M87" s="57">
        <v>24.934810951760106</v>
      </c>
      <c r="N87" s="57">
        <v>25.381424375917767</v>
      </c>
      <c r="O87" s="57">
        <v>20.658895705521473</v>
      </c>
      <c r="P87" s="57">
        <v>22.299694189602448</v>
      </c>
      <c r="Q87" s="57">
        <v>23.697974217311234</v>
      </c>
      <c r="R87" s="57">
        <v>24.2389486260454</v>
      </c>
      <c r="S87" s="72" t="s">
        <v>135</v>
      </c>
      <c r="T87" s="16"/>
      <c r="U87" s="49" t="s">
        <v>128</v>
      </c>
    </row>
    <row r="88" spans="1:21" ht="12.75">
      <c r="A88" s="52"/>
      <c r="B88" s="53" t="s">
        <v>129</v>
      </c>
      <c r="C88" s="51" t="s">
        <v>134</v>
      </c>
      <c r="D88" s="57">
        <v>2.26669754811916</v>
      </c>
      <c r="E88" s="57">
        <v>2.3624678663239074</v>
      </c>
      <c r="F88" s="57">
        <v>2.2880484480408563</v>
      </c>
      <c r="G88" s="57">
        <v>2.264074008002243</v>
      </c>
      <c r="H88" s="57">
        <v>2.289763779527559</v>
      </c>
      <c r="I88" s="57">
        <v>2.2823529411764705</v>
      </c>
      <c r="J88" s="57">
        <v>2.2775123246113007</v>
      </c>
      <c r="K88" s="58">
        <v>2.258600469116497</v>
      </c>
      <c r="L88" s="59">
        <v>2.275900154627789</v>
      </c>
      <c r="M88" s="57">
        <v>2.2994918539472997</v>
      </c>
      <c r="N88" s="57">
        <v>2.2579663813550583</v>
      </c>
      <c r="O88" s="57">
        <v>2.1565388739169493</v>
      </c>
      <c r="P88" s="57">
        <v>2.3147390725866064</v>
      </c>
      <c r="Q88" s="57">
        <v>2.2768710767745053</v>
      </c>
      <c r="R88" s="57">
        <v>2.2697120277794407</v>
      </c>
      <c r="S88" s="72" t="s">
        <v>135</v>
      </c>
      <c r="T88" s="16"/>
      <c r="U88" s="49" t="s">
        <v>130</v>
      </c>
    </row>
    <row r="89" spans="1:21" ht="12.75">
      <c r="A89" s="52"/>
      <c r="B89" s="62" t="s">
        <v>341</v>
      </c>
      <c r="C89" s="51"/>
      <c r="E89" s="14"/>
      <c r="F89" s="14"/>
      <c r="G89" s="14"/>
      <c r="H89" s="14"/>
      <c r="I89" s="14"/>
      <c r="J89" s="14"/>
      <c r="K89" s="64"/>
      <c r="L89" s="13"/>
      <c r="M89" s="14"/>
      <c r="N89" s="14"/>
      <c r="O89" s="14"/>
      <c r="P89" s="14"/>
      <c r="Q89" s="14"/>
      <c r="R89" s="14"/>
      <c r="S89" s="72"/>
      <c r="T89" s="16"/>
      <c r="U89" s="105" t="s">
        <v>348</v>
      </c>
    </row>
    <row r="90" spans="1:21" ht="12.75">
      <c r="A90" s="52"/>
      <c r="B90" s="53" t="s">
        <v>140</v>
      </c>
      <c r="C90" s="51" t="s">
        <v>138</v>
      </c>
      <c r="D90" s="80">
        <v>1473828</v>
      </c>
      <c r="E90" s="198">
        <v>168557</v>
      </c>
      <c r="F90" s="199"/>
      <c r="G90" s="31">
        <v>227750</v>
      </c>
      <c r="H90" s="31">
        <v>165118</v>
      </c>
      <c r="I90" s="31">
        <v>34819</v>
      </c>
      <c r="J90" s="31">
        <v>45462</v>
      </c>
      <c r="K90" s="68">
        <v>39819</v>
      </c>
      <c r="L90" s="30">
        <v>111365</v>
      </c>
      <c r="M90" s="31">
        <v>122886</v>
      </c>
      <c r="N90" s="31">
        <v>223566</v>
      </c>
      <c r="O90" s="31">
        <v>81108</v>
      </c>
      <c r="P90" s="31">
        <v>103243</v>
      </c>
      <c r="Q90" s="31">
        <v>64449</v>
      </c>
      <c r="R90" s="31">
        <v>85686</v>
      </c>
      <c r="S90" s="72" t="s">
        <v>139</v>
      </c>
      <c r="T90" s="16"/>
      <c r="U90" s="106" t="s">
        <v>141</v>
      </c>
    </row>
    <row r="91" spans="1:21" ht="12.75">
      <c r="A91" s="52"/>
      <c r="B91" s="53" t="s">
        <v>142</v>
      </c>
      <c r="C91" s="51" t="s">
        <v>138</v>
      </c>
      <c r="D91" s="80">
        <v>3362801</v>
      </c>
      <c r="E91" s="198">
        <v>513539</v>
      </c>
      <c r="F91" s="199"/>
      <c r="G91" s="31">
        <v>397895</v>
      </c>
      <c r="H91" s="31">
        <v>249776</v>
      </c>
      <c r="I91" s="31">
        <v>47703</v>
      </c>
      <c r="J91" s="31">
        <v>128693</v>
      </c>
      <c r="K91" s="68">
        <v>50761</v>
      </c>
      <c r="L91" s="30">
        <v>243983</v>
      </c>
      <c r="M91" s="31">
        <v>218799</v>
      </c>
      <c r="N91" s="31">
        <v>404492</v>
      </c>
      <c r="O91" s="31">
        <v>533634</v>
      </c>
      <c r="P91" s="31">
        <v>256605</v>
      </c>
      <c r="Q91" s="31">
        <v>117262</v>
      </c>
      <c r="R91" s="31">
        <v>199659</v>
      </c>
      <c r="S91" s="72" t="s">
        <v>139</v>
      </c>
      <c r="T91" s="16"/>
      <c r="U91" s="106" t="s">
        <v>143</v>
      </c>
    </row>
    <row r="92" spans="1:21" ht="12.75">
      <c r="A92" s="52"/>
      <c r="B92" s="53" t="s">
        <v>144</v>
      </c>
      <c r="C92" s="51" t="s">
        <v>138</v>
      </c>
      <c r="D92" s="80">
        <v>26873408</v>
      </c>
      <c r="E92" s="200">
        <v>4319423</v>
      </c>
      <c r="F92" s="201"/>
      <c r="G92" s="80">
        <v>3592503</v>
      </c>
      <c r="H92" s="80">
        <v>1934617</v>
      </c>
      <c r="I92" s="80">
        <v>354752</v>
      </c>
      <c r="J92" s="80">
        <v>1728353</v>
      </c>
      <c r="K92" s="81">
        <v>147201</v>
      </c>
      <c r="L92" s="19">
        <v>1957410</v>
      </c>
      <c r="M92" s="80">
        <v>2424919</v>
      </c>
      <c r="N92" s="80">
        <v>1511277</v>
      </c>
      <c r="O92" s="80">
        <v>4501913</v>
      </c>
      <c r="P92" s="80">
        <v>1018549</v>
      </c>
      <c r="Q92" s="80">
        <v>1625423</v>
      </c>
      <c r="R92" s="80">
        <v>1757068</v>
      </c>
      <c r="S92" s="72" t="s">
        <v>139</v>
      </c>
      <c r="T92" s="16"/>
      <c r="U92" s="106" t="s">
        <v>145</v>
      </c>
    </row>
    <row r="93" spans="1:21" ht="12.75">
      <c r="A93" s="52"/>
      <c r="B93" s="53" t="s">
        <v>146</v>
      </c>
      <c r="C93" s="51" t="s">
        <v>138</v>
      </c>
      <c r="D93" s="80">
        <v>103129</v>
      </c>
      <c r="E93" s="198">
        <v>7763</v>
      </c>
      <c r="F93" s="199"/>
      <c r="G93" s="31">
        <v>15761</v>
      </c>
      <c r="H93" s="31">
        <v>13526</v>
      </c>
      <c r="I93" s="31">
        <v>10553</v>
      </c>
      <c r="J93" s="31">
        <v>7404</v>
      </c>
      <c r="K93" s="68">
        <v>5969</v>
      </c>
      <c r="L93" s="30">
        <v>6844</v>
      </c>
      <c r="M93" s="31">
        <v>4558</v>
      </c>
      <c r="N93" s="31">
        <v>6530</v>
      </c>
      <c r="O93" s="31">
        <v>3673</v>
      </c>
      <c r="P93" s="31">
        <v>3536</v>
      </c>
      <c r="Q93" s="31">
        <v>9542</v>
      </c>
      <c r="R93" s="31">
        <v>7470</v>
      </c>
      <c r="S93" s="72" t="s">
        <v>139</v>
      </c>
      <c r="T93" s="16"/>
      <c r="U93" s="106" t="s">
        <v>147</v>
      </c>
    </row>
    <row r="94" spans="1:21" ht="22.5">
      <c r="A94" s="52"/>
      <c r="B94" s="62" t="s">
        <v>353</v>
      </c>
      <c r="C94" s="82" t="s">
        <v>148</v>
      </c>
      <c r="D94" s="54">
        <v>40.4</v>
      </c>
      <c r="E94" s="192">
        <v>28.7</v>
      </c>
      <c r="F94" s="193"/>
      <c r="G94" s="54">
        <v>51.4</v>
      </c>
      <c r="H94" s="54">
        <v>50.4</v>
      </c>
      <c r="I94" s="54">
        <v>35.7</v>
      </c>
      <c r="J94" s="54">
        <v>21.3</v>
      </c>
      <c r="K94" s="55">
        <v>41.5</v>
      </c>
      <c r="L94" s="56">
        <v>45.5</v>
      </c>
      <c r="M94" s="54">
        <v>51.4</v>
      </c>
      <c r="N94" s="54">
        <v>55.6</v>
      </c>
      <c r="O94" s="54">
        <v>22.3</v>
      </c>
      <c r="P94" s="54">
        <v>41.6</v>
      </c>
      <c r="Q94" s="54">
        <v>40.5</v>
      </c>
      <c r="R94" s="54">
        <v>37.4</v>
      </c>
      <c r="S94" s="135" t="s">
        <v>149</v>
      </c>
      <c r="T94" s="16"/>
      <c r="U94" s="105" t="s">
        <v>375</v>
      </c>
    </row>
    <row r="95" spans="1:21" ht="22.5">
      <c r="A95" s="52"/>
      <c r="B95" s="83" t="s">
        <v>354</v>
      </c>
      <c r="C95" s="82" t="s">
        <v>148</v>
      </c>
      <c r="D95" s="54">
        <v>121.5</v>
      </c>
      <c r="E95" s="192">
        <v>97.4</v>
      </c>
      <c r="F95" s="193"/>
      <c r="G95" s="54">
        <v>136.9</v>
      </c>
      <c r="H95" s="54">
        <v>107.9</v>
      </c>
      <c r="I95" s="54">
        <v>100.2</v>
      </c>
      <c r="J95" s="54">
        <v>81.4</v>
      </c>
      <c r="K95" s="55">
        <v>105.4</v>
      </c>
      <c r="L95" s="56">
        <v>132.2</v>
      </c>
      <c r="M95" s="54">
        <v>115.6</v>
      </c>
      <c r="N95" s="54">
        <v>128.7</v>
      </c>
      <c r="O95" s="54">
        <v>162.7</v>
      </c>
      <c r="P95" s="54">
        <v>131.7</v>
      </c>
      <c r="Q95" s="54">
        <v>110.6</v>
      </c>
      <c r="R95" s="54">
        <v>135.7</v>
      </c>
      <c r="S95" s="135" t="s">
        <v>149</v>
      </c>
      <c r="T95" s="16"/>
      <c r="U95" s="105" t="s">
        <v>374</v>
      </c>
    </row>
    <row r="96" spans="1:21" ht="12.75">
      <c r="A96" s="71" t="s">
        <v>150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3"/>
      <c r="M96" s="14"/>
      <c r="N96" s="14"/>
      <c r="O96" s="14"/>
      <c r="P96" s="14"/>
      <c r="Q96" s="14"/>
      <c r="R96" s="14"/>
      <c r="S96" s="72"/>
      <c r="T96" s="73" t="s">
        <v>151</v>
      </c>
      <c r="U96" s="17"/>
    </row>
    <row r="97" spans="1:21" ht="12.75">
      <c r="A97" s="63"/>
      <c r="B97" s="62" t="s">
        <v>152</v>
      </c>
      <c r="C97" s="51" t="s">
        <v>125</v>
      </c>
      <c r="D97" s="11">
        <v>14116.7</v>
      </c>
      <c r="E97" s="11">
        <v>6.8</v>
      </c>
      <c r="F97" s="11">
        <v>1645.1</v>
      </c>
      <c r="G97" s="11">
        <v>1558</v>
      </c>
      <c r="H97" s="11">
        <v>1426.1</v>
      </c>
      <c r="I97" s="11">
        <v>804.6</v>
      </c>
      <c r="J97" s="11">
        <v>1589.3</v>
      </c>
      <c r="K97" s="12">
        <v>569.6</v>
      </c>
      <c r="L97" s="30">
        <v>789.3</v>
      </c>
      <c r="M97" s="31">
        <v>504.1</v>
      </c>
      <c r="N97" s="31">
        <v>1063.2</v>
      </c>
      <c r="O97" s="31">
        <v>1013.1</v>
      </c>
      <c r="P97" s="31">
        <v>1253.9</v>
      </c>
      <c r="Q97" s="31">
        <v>575.8</v>
      </c>
      <c r="R97" s="31">
        <v>1317.8</v>
      </c>
      <c r="S97" s="72" t="s">
        <v>126</v>
      </c>
      <c r="T97" s="73"/>
      <c r="U97" s="87" t="s">
        <v>153</v>
      </c>
    </row>
    <row r="98" spans="1:21" ht="22.5">
      <c r="A98" s="63"/>
      <c r="B98" s="62" t="s">
        <v>154</v>
      </c>
      <c r="C98" s="51" t="s">
        <v>287</v>
      </c>
      <c r="D98" s="11">
        <v>10721.235</v>
      </c>
      <c r="E98" s="11">
        <v>5.317</v>
      </c>
      <c r="F98" s="11">
        <v>958.775</v>
      </c>
      <c r="G98" s="11">
        <v>1653.031</v>
      </c>
      <c r="H98" s="11">
        <v>1116.02</v>
      </c>
      <c r="I98" s="11">
        <v>577.843</v>
      </c>
      <c r="J98" s="11">
        <v>322.503</v>
      </c>
      <c r="K98" s="12">
        <v>310.215</v>
      </c>
      <c r="L98" s="30">
        <v>640.882</v>
      </c>
      <c r="M98" s="31">
        <v>488.753</v>
      </c>
      <c r="N98" s="31">
        <v>962.582</v>
      </c>
      <c r="O98" s="31">
        <v>699.364</v>
      </c>
      <c r="P98" s="31">
        <v>1159.63</v>
      </c>
      <c r="Q98" s="31">
        <v>581.241</v>
      </c>
      <c r="R98" s="31">
        <v>1245.079</v>
      </c>
      <c r="S98" s="88" t="s">
        <v>288</v>
      </c>
      <c r="T98" s="73"/>
      <c r="U98" s="26" t="s">
        <v>155</v>
      </c>
    </row>
    <row r="99" spans="1:21" ht="12.75">
      <c r="A99" s="63" t="s">
        <v>355</v>
      </c>
      <c r="B99" s="62"/>
      <c r="C99" s="51"/>
      <c r="D99" s="20"/>
      <c r="E99" s="20"/>
      <c r="F99" s="20"/>
      <c r="G99" s="20"/>
      <c r="H99" s="20"/>
      <c r="I99" s="20"/>
      <c r="J99" s="20"/>
      <c r="K99" s="21"/>
      <c r="L99" s="22"/>
      <c r="M99" s="23"/>
      <c r="N99" s="23"/>
      <c r="O99" s="23"/>
      <c r="P99" s="23"/>
      <c r="Q99" s="23"/>
      <c r="R99" s="23"/>
      <c r="S99" s="72"/>
      <c r="T99" s="190" t="s">
        <v>373</v>
      </c>
      <c r="U99" s="191"/>
    </row>
    <row r="100" spans="1:21" ht="12.75">
      <c r="A100" s="52"/>
      <c r="B100" s="62" t="s">
        <v>156</v>
      </c>
      <c r="C100" s="51"/>
      <c r="D100" s="11">
        <v>7883.8</v>
      </c>
      <c r="E100" s="11">
        <v>745.1</v>
      </c>
      <c r="F100" s="11">
        <v>794.8</v>
      </c>
      <c r="G100" s="11">
        <v>503.7</v>
      </c>
      <c r="H100" s="11">
        <v>508.4</v>
      </c>
      <c r="I100" s="11">
        <v>284.3</v>
      </c>
      <c r="J100" s="11">
        <v>510.9</v>
      </c>
      <c r="K100" s="12">
        <v>440.2</v>
      </c>
      <c r="L100" s="30">
        <v>506.6</v>
      </c>
      <c r="M100" s="31">
        <v>446.8</v>
      </c>
      <c r="N100" s="31">
        <v>427.2</v>
      </c>
      <c r="O100" s="31">
        <v>890.3</v>
      </c>
      <c r="P100" s="31">
        <v>510.2</v>
      </c>
      <c r="Q100" s="31">
        <v>595.4</v>
      </c>
      <c r="R100" s="31">
        <v>720.1</v>
      </c>
      <c r="S100" s="72"/>
      <c r="T100" s="16"/>
      <c r="U100" s="26" t="s">
        <v>157</v>
      </c>
    </row>
    <row r="101" spans="1:21" ht="29.25">
      <c r="A101" s="52"/>
      <c r="B101" s="62" t="s">
        <v>158</v>
      </c>
      <c r="C101" s="51" t="s">
        <v>103</v>
      </c>
      <c r="D101" s="11">
        <v>1957818.068</v>
      </c>
      <c r="E101" s="11">
        <v>254134.122</v>
      </c>
      <c r="F101" s="11">
        <v>346871.614</v>
      </c>
      <c r="G101" s="11">
        <v>100444.959</v>
      </c>
      <c r="H101" s="11">
        <v>110004.843</v>
      </c>
      <c r="I101" s="11">
        <v>39568.394</v>
      </c>
      <c r="J101" s="11">
        <v>173837.35</v>
      </c>
      <c r="K101" s="12">
        <v>90654.114</v>
      </c>
      <c r="L101" s="30">
        <v>84055.922</v>
      </c>
      <c r="M101" s="31">
        <v>120391.442</v>
      </c>
      <c r="N101" s="31">
        <v>88361.912</v>
      </c>
      <c r="O101" s="31">
        <v>131867.08</v>
      </c>
      <c r="P101" s="31">
        <v>82377.435</v>
      </c>
      <c r="Q101" s="31">
        <v>93744.232</v>
      </c>
      <c r="R101" s="31">
        <v>241504.649</v>
      </c>
      <c r="S101" s="74" t="s">
        <v>104</v>
      </c>
      <c r="T101" s="16"/>
      <c r="U101" s="89" t="s">
        <v>159</v>
      </c>
    </row>
    <row r="102" spans="1:21" ht="12.75">
      <c r="A102" s="63" t="s">
        <v>356</v>
      </c>
      <c r="B102" s="62"/>
      <c r="C102" s="51"/>
      <c r="D102" s="11"/>
      <c r="E102" s="11"/>
      <c r="F102" s="11"/>
      <c r="G102" s="11"/>
      <c r="H102" s="11"/>
      <c r="I102" s="11"/>
      <c r="J102" s="11"/>
      <c r="K102" s="12"/>
      <c r="L102" s="30"/>
      <c r="M102" s="31"/>
      <c r="N102" s="31"/>
      <c r="O102" s="31"/>
      <c r="P102" s="31"/>
      <c r="Q102" s="31"/>
      <c r="R102" s="31"/>
      <c r="S102" s="72"/>
      <c r="T102" s="73" t="s">
        <v>372</v>
      </c>
      <c r="U102" s="26"/>
    </row>
    <row r="103" spans="1:21" ht="12.75">
      <c r="A103" s="52"/>
      <c r="B103" s="62" t="s">
        <v>156</v>
      </c>
      <c r="C103" s="51"/>
      <c r="D103" s="11">
        <v>2242</v>
      </c>
      <c r="E103" s="11">
        <v>310</v>
      </c>
      <c r="F103" s="11">
        <v>184</v>
      </c>
      <c r="G103" s="11">
        <v>146</v>
      </c>
      <c r="H103" s="11">
        <v>131</v>
      </c>
      <c r="I103" s="11">
        <v>60</v>
      </c>
      <c r="J103" s="11">
        <v>203</v>
      </c>
      <c r="K103" s="12">
        <v>74</v>
      </c>
      <c r="L103" s="30">
        <v>116</v>
      </c>
      <c r="M103" s="31">
        <v>132</v>
      </c>
      <c r="N103" s="31">
        <v>114</v>
      </c>
      <c r="O103" s="31">
        <v>279</v>
      </c>
      <c r="P103" s="31">
        <v>115</v>
      </c>
      <c r="Q103" s="31">
        <v>136</v>
      </c>
      <c r="R103" s="31">
        <v>242</v>
      </c>
      <c r="S103" s="72"/>
      <c r="T103" s="16"/>
      <c r="U103" s="26" t="s">
        <v>157</v>
      </c>
    </row>
    <row r="104" spans="1:21" ht="29.25">
      <c r="A104" s="52"/>
      <c r="B104" s="65" t="s">
        <v>306</v>
      </c>
      <c r="C104" s="51" t="s">
        <v>103</v>
      </c>
      <c r="D104" s="11">
        <v>226273.023</v>
      </c>
      <c r="E104" s="11">
        <v>80960.946</v>
      </c>
      <c r="F104" s="11">
        <v>11242.574</v>
      </c>
      <c r="G104" s="11">
        <v>10037.955</v>
      </c>
      <c r="H104" s="11">
        <v>8948.09</v>
      </c>
      <c r="I104" s="11">
        <v>3452.174</v>
      </c>
      <c r="J104" s="11">
        <v>13567.208</v>
      </c>
      <c r="K104" s="12">
        <v>6763.241</v>
      </c>
      <c r="L104" s="30">
        <v>6817.617</v>
      </c>
      <c r="M104" s="31">
        <v>8760.045</v>
      </c>
      <c r="N104" s="31">
        <v>7600.691</v>
      </c>
      <c r="O104" s="31">
        <v>28813.207</v>
      </c>
      <c r="P104" s="31">
        <v>11578.778</v>
      </c>
      <c r="Q104" s="31">
        <v>11060.395</v>
      </c>
      <c r="R104" s="31">
        <v>16670.102</v>
      </c>
      <c r="S104" s="74" t="s">
        <v>104</v>
      </c>
      <c r="T104" s="16"/>
      <c r="U104" s="44" t="s">
        <v>160</v>
      </c>
    </row>
    <row r="105" spans="1:21" ht="12.75">
      <c r="A105" s="63" t="s">
        <v>161</v>
      </c>
      <c r="B105" s="63"/>
      <c r="C105" s="51"/>
      <c r="D105" s="11"/>
      <c r="E105" s="11"/>
      <c r="F105" s="11"/>
      <c r="G105" s="11"/>
      <c r="H105" s="11"/>
      <c r="I105" s="11"/>
      <c r="J105" s="11"/>
      <c r="K105" s="12"/>
      <c r="L105" s="30"/>
      <c r="M105" s="31"/>
      <c r="N105" s="31"/>
      <c r="O105" s="31"/>
      <c r="P105" s="31"/>
      <c r="Q105" s="31"/>
      <c r="R105" s="31"/>
      <c r="S105" s="72"/>
      <c r="T105" s="73" t="s">
        <v>162</v>
      </c>
      <c r="U105" s="26"/>
    </row>
    <row r="106" spans="1:21" ht="12.75">
      <c r="A106" s="52"/>
      <c r="B106" s="62" t="s">
        <v>163</v>
      </c>
      <c r="C106" s="51"/>
      <c r="D106" s="11">
        <v>33606</v>
      </c>
      <c r="E106" s="11">
        <v>5229</v>
      </c>
      <c r="F106" s="11">
        <v>6213</v>
      </c>
      <c r="G106" s="11">
        <v>2717</v>
      </c>
      <c r="H106" s="11">
        <v>1842</v>
      </c>
      <c r="I106" s="11">
        <v>847</v>
      </c>
      <c r="J106" s="11">
        <v>1406</v>
      </c>
      <c r="K106" s="12">
        <v>1400</v>
      </c>
      <c r="L106" s="30">
        <v>1293</v>
      </c>
      <c r="M106" s="31">
        <v>1414</v>
      </c>
      <c r="N106" s="31">
        <v>1717</v>
      </c>
      <c r="O106" s="31">
        <v>4105</v>
      </c>
      <c r="P106" s="31">
        <v>1532</v>
      </c>
      <c r="Q106" s="31">
        <v>1539</v>
      </c>
      <c r="R106" s="31">
        <v>2352</v>
      </c>
      <c r="S106" s="72"/>
      <c r="T106" s="16"/>
      <c r="U106" s="26" t="s">
        <v>164</v>
      </c>
    </row>
    <row r="107" spans="1:21" ht="12.75">
      <c r="A107" s="52"/>
      <c r="B107" s="62" t="s">
        <v>165</v>
      </c>
      <c r="C107" s="51"/>
      <c r="D107" s="11">
        <v>129609</v>
      </c>
      <c r="E107" s="11">
        <v>13369</v>
      </c>
      <c r="F107" s="11">
        <v>22141</v>
      </c>
      <c r="G107" s="11">
        <v>12212</v>
      </c>
      <c r="H107" s="11">
        <v>8706</v>
      </c>
      <c r="I107" s="11">
        <v>3094</v>
      </c>
      <c r="J107" s="11">
        <v>5986</v>
      </c>
      <c r="K107" s="12">
        <v>4840</v>
      </c>
      <c r="L107" s="30">
        <v>5455</v>
      </c>
      <c r="M107" s="31">
        <v>5226</v>
      </c>
      <c r="N107" s="31">
        <v>7587</v>
      </c>
      <c r="O107" s="31">
        <v>14381</v>
      </c>
      <c r="P107" s="31">
        <v>8255</v>
      </c>
      <c r="Q107" s="31">
        <v>7272</v>
      </c>
      <c r="R107" s="31">
        <v>11085</v>
      </c>
      <c r="S107" s="72"/>
      <c r="T107" s="16"/>
      <c r="U107" s="26" t="s">
        <v>166</v>
      </c>
    </row>
    <row r="108" spans="1:21" ht="12.75">
      <c r="A108" s="52"/>
      <c r="B108" s="62" t="s">
        <v>167</v>
      </c>
      <c r="C108" s="51"/>
      <c r="D108" s="11">
        <v>27291</v>
      </c>
      <c r="E108" s="11">
        <v>3950</v>
      </c>
      <c r="F108" s="11">
        <v>3652</v>
      </c>
      <c r="G108" s="11">
        <v>1900</v>
      </c>
      <c r="H108" s="11">
        <v>1845</v>
      </c>
      <c r="I108" s="11">
        <v>449</v>
      </c>
      <c r="J108" s="11">
        <v>852</v>
      </c>
      <c r="K108" s="12">
        <v>983</v>
      </c>
      <c r="L108" s="30">
        <v>1671</v>
      </c>
      <c r="M108" s="31">
        <v>1472</v>
      </c>
      <c r="N108" s="31">
        <v>1558</v>
      </c>
      <c r="O108" s="31">
        <v>3437</v>
      </c>
      <c r="P108" s="31">
        <v>1675</v>
      </c>
      <c r="Q108" s="31">
        <v>1550</v>
      </c>
      <c r="R108" s="31">
        <v>2297</v>
      </c>
      <c r="S108" s="72"/>
      <c r="T108" s="16"/>
      <c r="U108" s="26" t="s">
        <v>168</v>
      </c>
    </row>
    <row r="109" spans="1:21" ht="12.75">
      <c r="A109" s="52"/>
      <c r="B109" s="147" t="s">
        <v>169</v>
      </c>
      <c r="C109" s="51"/>
      <c r="D109" s="34">
        <v>2.7</v>
      </c>
      <c r="E109" s="34">
        <v>3.4</v>
      </c>
      <c r="F109" s="34">
        <v>3.2</v>
      </c>
      <c r="G109" s="34">
        <v>3</v>
      </c>
      <c r="H109" s="34">
        <v>3.4</v>
      </c>
      <c r="I109" s="34">
        <v>1.5</v>
      </c>
      <c r="J109" s="34">
        <v>1</v>
      </c>
      <c r="K109" s="35">
        <v>2.3</v>
      </c>
      <c r="L109" s="90">
        <v>3</v>
      </c>
      <c r="M109" s="34">
        <v>2.9</v>
      </c>
      <c r="N109" s="34">
        <v>3</v>
      </c>
      <c r="O109" s="34">
        <v>3.1</v>
      </c>
      <c r="P109" s="34">
        <v>2.6</v>
      </c>
      <c r="Q109" s="34">
        <v>2.6</v>
      </c>
      <c r="R109" s="34">
        <v>1.8</v>
      </c>
      <c r="S109" s="72"/>
      <c r="T109" s="16"/>
      <c r="U109" s="49" t="s">
        <v>170</v>
      </c>
    </row>
    <row r="110" spans="1:21" ht="12.75">
      <c r="A110" s="52"/>
      <c r="B110" s="62" t="s">
        <v>171</v>
      </c>
      <c r="C110" s="51"/>
      <c r="D110" s="11">
        <v>13599</v>
      </c>
      <c r="E110" s="11">
        <v>3650</v>
      </c>
      <c r="F110" s="11">
        <v>1006</v>
      </c>
      <c r="G110" s="11">
        <v>188</v>
      </c>
      <c r="H110" s="11">
        <v>309</v>
      </c>
      <c r="I110" s="11">
        <v>559</v>
      </c>
      <c r="J110" s="11">
        <v>289</v>
      </c>
      <c r="K110" s="12">
        <v>31</v>
      </c>
      <c r="L110" s="30">
        <v>563</v>
      </c>
      <c r="M110" s="31">
        <v>721</v>
      </c>
      <c r="N110" s="31">
        <v>388</v>
      </c>
      <c r="O110" s="31">
        <v>1724</v>
      </c>
      <c r="P110" s="31">
        <v>2172</v>
      </c>
      <c r="Q110" s="31">
        <v>506</v>
      </c>
      <c r="R110" s="31">
        <v>1493</v>
      </c>
      <c r="S110" s="72"/>
      <c r="T110" s="16"/>
      <c r="U110" s="26" t="s">
        <v>172</v>
      </c>
    </row>
    <row r="111" spans="1:21" ht="12.75">
      <c r="A111" s="63" t="s">
        <v>173</v>
      </c>
      <c r="B111" s="62"/>
      <c r="C111" s="51"/>
      <c r="D111" s="11"/>
      <c r="E111" s="11"/>
      <c r="F111" s="11"/>
      <c r="G111" s="11"/>
      <c r="H111" s="11"/>
      <c r="I111" s="11"/>
      <c r="J111" s="11"/>
      <c r="K111" s="12"/>
      <c r="L111" s="30"/>
      <c r="M111" s="31"/>
      <c r="N111" s="31"/>
      <c r="O111" s="31"/>
      <c r="P111" s="31"/>
      <c r="Q111" s="31"/>
      <c r="R111" s="31"/>
      <c r="S111" s="15"/>
      <c r="T111" s="73" t="s">
        <v>174</v>
      </c>
      <c r="U111" s="26"/>
    </row>
    <row r="112" spans="1:21" ht="22.5">
      <c r="A112" s="52"/>
      <c r="B112" s="65" t="s">
        <v>342</v>
      </c>
      <c r="C112" s="51"/>
      <c r="D112" s="31">
        <v>9098</v>
      </c>
      <c r="E112" s="31">
        <v>598</v>
      </c>
      <c r="F112" s="31">
        <v>750</v>
      </c>
      <c r="G112" s="31">
        <v>1041</v>
      </c>
      <c r="H112" s="31">
        <v>544</v>
      </c>
      <c r="I112" s="31">
        <v>512</v>
      </c>
      <c r="J112" s="31">
        <v>513</v>
      </c>
      <c r="K112" s="68">
        <v>1095</v>
      </c>
      <c r="L112" s="30">
        <v>1178</v>
      </c>
      <c r="M112" s="31">
        <v>379</v>
      </c>
      <c r="N112" s="31">
        <v>433</v>
      </c>
      <c r="O112" s="31">
        <v>597</v>
      </c>
      <c r="P112" s="31">
        <v>390</v>
      </c>
      <c r="Q112" s="31">
        <v>448</v>
      </c>
      <c r="R112" s="31">
        <v>620</v>
      </c>
      <c r="S112" s="15"/>
      <c r="T112" s="16"/>
      <c r="U112" s="44" t="s">
        <v>175</v>
      </c>
    </row>
    <row r="113" spans="1:21" ht="12.75">
      <c r="A113" s="52"/>
      <c r="B113" s="53" t="s">
        <v>176</v>
      </c>
      <c r="C113" s="51"/>
      <c r="D113" s="31">
        <v>524814</v>
      </c>
      <c r="E113" s="31">
        <v>73464</v>
      </c>
      <c r="F113" s="31">
        <v>41373</v>
      </c>
      <c r="G113" s="31">
        <v>55221</v>
      </c>
      <c r="H113" s="31">
        <v>26984</v>
      </c>
      <c r="I113" s="31">
        <v>32095</v>
      </c>
      <c r="J113" s="31">
        <v>25620</v>
      </c>
      <c r="K113" s="68">
        <v>50864</v>
      </c>
      <c r="L113" s="30">
        <v>54768</v>
      </c>
      <c r="M113" s="31">
        <v>19205</v>
      </c>
      <c r="N113" s="31">
        <v>24665</v>
      </c>
      <c r="O113" s="31">
        <v>36679</v>
      </c>
      <c r="P113" s="31">
        <v>22065</v>
      </c>
      <c r="Q113" s="31">
        <v>26435</v>
      </c>
      <c r="R113" s="31">
        <v>35376</v>
      </c>
      <c r="S113" s="15"/>
      <c r="T113" s="16"/>
      <c r="U113" s="26" t="s">
        <v>177</v>
      </c>
    </row>
    <row r="114" spans="1:21" ht="22.5">
      <c r="A114" s="52"/>
      <c r="B114" s="65" t="s">
        <v>343</v>
      </c>
      <c r="C114" s="51" t="s">
        <v>49</v>
      </c>
      <c r="D114" s="80">
        <v>9609645</v>
      </c>
      <c r="E114" s="80">
        <v>2500571</v>
      </c>
      <c r="F114" s="31">
        <v>650643</v>
      </c>
      <c r="G114" s="31">
        <v>731788</v>
      </c>
      <c r="H114" s="31">
        <v>414924</v>
      </c>
      <c r="I114" s="31">
        <v>479889</v>
      </c>
      <c r="J114" s="31">
        <v>326905</v>
      </c>
      <c r="K114" s="68">
        <v>784062</v>
      </c>
      <c r="L114" s="30">
        <v>910568</v>
      </c>
      <c r="M114" s="31">
        <v>257379</v>
      </c>
      <c r="N114" s="31">
        <v>362155</v>
      </c>
      <c r="O114" s="31">
        <v>762603</v>
      </c>
      <c r="P114" s="31">
        <v>381603</v>
      </c>
      <c r="Q114" s="31">
        <v>435148</v>
      </c>
      <c r="R114" s="31">
        <v>611407</v>
      </c>
      <c r="S114" s="15" t="s">
        <v>50</v>
      </c>
      <c r="T114" s="16"/>
      <c r="U114" s="44" t="s">
        <v>178</v>
      </c>
    </row>
    <row r="115" spans="1:21" ht="12.75">
      <c r="A115" s="52"/>
      <c r="B115" s="53" t="s">
        <v>179</v>
      </c>
      <c r="C115" s="29"/>
      <c r="D115" s="80">
        <v>4579015</v>
      </c>
      <c r="E115" s="80">
        <v>2198542</v>
      </c>
      <c r="F115" s="31">
        <v>218011</v>
      </c>
      <c r="G115" s="31">
        <v>227602</v>
      </c>
      <c r="H115" s="31">
        <v>167677</v>
      </c>
      <c r="I115" s="31">
        <v>309649</v>
      </c>
      <c r="J115" s="31">
        <v>123223</v>
      </c>
      <c r="K115" s="68">
        <v>269314</v>
      </c>
      <c r="L115" s="30">
        <v>320442</v>
      </c>
      <c r="M115" s="31">
        <v>51690</v>
      </c>
      <c r="N115" s="31">
        <v>61426</v>
      </c>
      <c r="O115" s="31">
        <v>297707</v>
      </c>
      <c r="P115" s="31">
        <v>112316</v>
      </c>
      <c r="Q115" s="31">
        <v>88189</v>
      </c>
      <c r="R115" s="31">
        <v>133227</v>
      </c>
      <c r="S115" s="15"/>
      <c r="T115" s="16"/>
      <c r="U115" s="49" t="s">
        <v>180</v>
      </c>
    </row>
    <row r="116" spans="1:21" ht="12.75">
      <c r="A116" s="63" t="s">
        <v>181</v>
      </c>
      <c r="B116" s="65"/>
      <c r="C116" s="51"/>
      <c r="D116" s="11"/>
      <c r="E116" s="11"/>
      <c r="F116" s="11"/>
      <c r="G116" s="11"/>
      <c r="H116" s="11"/>
      <c r="I116" s="11"/>
      <c r="J116" s="11"/>
      <c r="K116" s="12"/>
      <c r="L116" s="30"/>
      <c r="M116" s="31"/>
      <c r="N116" s="31"/>
      <c r="O116" s="31"/>
      <c r="P116" s="31"/>
      <c r="Q116" s="31"/>
      <c r="R116" s="31"/>
      <c r="S116" s="15"/>
      <c r="T116" s="73" t="s">
        <v>182</v>
      </c>
      <c r="U116" s="44"/>
    </row>
    <row r="117" spans="1:21" ht="12.75">
      <c r="A117" s="63"/>
      <c r="B117" s="62" t="s">
        <v>183</v>
      </c>
      <c r="C117" s="51" t="s">
        <v>184</v>
      </c>
      <c r="D117" s="34">
        <v>6101.901999999999</v>
      </c>
      <c r="E117" s="34">
        <v>32.213</v>
      </c>
      <c r="F117" s="34">
        <v>774.999</v>
      </c>
      <c r="G117" s="34">
        <v>667.0690000000001</v>
      </c>
      <c r="H117" s="34">
        <v>407.077</v>
      </c>
      <c r="I117" s="34">
        <v>221.978</v>
      </c>
      <c r="J117" s="34">
        <v>487.335</v>
      </c>
      <c r="K117" s="35">
        <v>328.96900000000005</v>
      </c>
      <c r="L117" s="36">
        <v>428.00800000000004</v>
      </c>
      <c r="M117" s="37">
        <v>445.36299999999994</v>
      </c>
      <c r="N117" s="37">
        <v>420.80899999999997</v>
      </c>
      <c r="O117" s="37">
        <v>446.936</v>
      </c>
      <c r="P117" s="37">
        <v>400.587</v>
      </c>
      <c r="Q117" s="37">
        <v>326.126</v>
      </c>
      <c r="R117" s="37">
        <v>714.433</v>
      </c>
      <c r="S117" s="15" t="s">
        <v>184</v>
      </c>
      <c r="T117" s="73"/>
      <c r="U117" s="26" t="s">
        <v>185</v>
      </c>
    </row>
    <row r="118" spans="1:21" ht="12.75">
      <c r="A118" s="63"/>
      <c r="B118" s="91" t="s">
        <v>186</v>
      </c>
      <c r="C118" s="51" t="s">
        <v>184</v>
      </c>
      <c r="D118" s="34">
        <v>14668.123999999998</v>
      </c>
      <c r="E118" s="34">
        <v>29.521</v>
      </c>
      <c r="F118" s="34">
        <v>2368.825</v>
      </c>
      <c r="G118" s="34">
        <v>1636.975</v>
      </c>
      <c r="H118" s="34">
        <v>1510.547</v>
      </c>
      <c r="I118" s="34">
        <v>562.944</v>
      </c>
      <c r="J118" s="34">
        <v>900.375</v>
      </c>
      <c r="K118" s="35">
        <v>486.568</v>
      </c>
      <c r="L118" s="36">
        <v>900.61</v>
      </c>
      <c r="M118" s="37">
        <v>912.953</v>
      </c>
      <c r="N118" s="37">
        <v>1675.263</v>
      </c>
      <c r="O118" s="37">
        <v>1445.7140000000002</v>
      </c>
      <c r="P118" s="37">
        <v>897.9779999999998</v>
      </c>
      <c r="Q118" s="37">
        <v>574.0989999999999</v>
      </c>
      <c r="R118" s="37">
        <v>765.7520000000001</v>
      </c>
      <c r="S118" s="15" t="s">
        <v>184</v>
      </c>
      <c r="T118" s="73"/>
      <c r="U118" s="26" t="s">
        <v>187</v>
      </c>
    </row>
    <row r="119" spans="1:21" ht="12.75">
      <c r="A119" s="63"/>
      <c r="B119" s="62" t="s">
        <v>188</v>
      </c>
      <c r="C119" s="51"/>
      <c r="D119" s="11"/>
      <c r="E119" s="11"/>
      <c r="F119" s="11"/>
      <c r="G119" s="11"/>
      <c r="H119" s="11"/>
      <c r="I119" s="11"/>
      <c r="J119" s="11"/>
      <c r="K119" s="12"/>
      <c r="L119" s="30"/>
      <c r="M119" s="31"/>
      <c r="N119" s="31"/>
      <c r="O119" s="31"/>
      <c r="P119" s="31"/>
      <c r="Q119" s="31"/>
      <c r="R119" s="31"/>
      <c r="S119" s="15"/>
      <c r="T119" s="16"/>
      <c r="U119" s="44" t="s">
        <v>189</v>
      </c>
    </row>
    <row r="120" spans="1:21" ht="12.75">
      <c r="A120" s="52"/>
      <c r="B120" s="53" t="s">
        <v>190</v>
      </c>
      <c r="C120" s="51"/>
      <c r="D120" s="11">
        <v>3647067</v>
      </c>
      <c r="E120" s="11">
        <v>556130</v>
      </c>
      <c r="F120" s="11">
        <v>443945</v>
      </c>
      <c r="G120" s="11">
        <v>242980</v>
      </c>
      <c r="H120" s="11">
        <v>222185</v>
      </c>
      <c r="I120" s="11">
        <v>100919</v>
      </c>
      <c r="J120" s="11">
        <v>268166</v>
      </c>
      <c r="K120" s="12">
        <v>154069</v>
      </c>
      <c r="L120" s="30">
        <v>200519</v>
      </c>
      <c r="M120" s="31">
        <v>172822</v>
      </c>
      <c r="N120" s="31">
        <v>173985</v>
      </c>
      <c r="O120" s="31">
        <v>373822</v>
      </c>
      <c r="P120" s="31">
        <v>182928</v>
      </c>
      <c r="Q120" s="31">
        <v>177796</v>
      </c>
      <c r="R120" s="31">
        <v>376801</v>
      </c>
      <c r="S120" s="15"/>
      <c r="T120" s="16"/>
      <c r="U120" s="49" t="s">
        <v>191</v>
      </c>
    </row>
    <row r="121" spans="1:21" ht="12.75">
      <c r="A121" s="52"/>
      <c r="B121" s="53" t="s">
        <v>192</v>
      </c>
      <c r="C121" s="51"/>
      <c r="D121" s="11">
        <v>323434</v>
      </c>
      <c r="E121" s="11">
        <v>53425</v>
      </c>
      <c r="F121" s="11">
        <v>41692</v>
      </c>
      <c r="G121" s="11">
        <v>22090</v>
      </c>
      <c r="H121" s="11">
        <v>18459</v>
      </c>
      <c r="I121" s="11">
        <v>8686</v>
      </c>
      <c r="J121" s="11">
        <v>23477</v>
      </c>
      <c r="K121" s="12">
        <v>13192</v>
      </c>
      <c r="L121" s="30">
        <v>17047</v>
      </c>
      <c r="M121" s="31">
        <v>14820</v>
      </c>
      <c r="N121" s="31">
        <v>14679</v>
      </c>
      <c r="O121" s="31">
        <v>34866</v>
      </c>
      <c r="P121" s="31">
        <v>16563</v>
      </c>
      <c r="Q121" s="31">
        <v>16616</v>
      </c>
      <c r="R121" s="31">
        <v>27822</v>
      </c>
      <c r="S121" s="15"/>
      <c r="T121" s="16"/>
      <c r="U121" s="49" t="s">
        <v>193</v>
      </c>
    </row>
    <row r="122" spans="1:21" ht="12.75">
      <c r="A122" s="52"/>
      <c r="B122" s="53" t="s">
        <v>194</v>
      </c>
      <c r="C122" s="51"/>
      <c r="D122" s="11">
        <v>21340</v>
      </c>
      <c r="E122" s="11">
        <v>3501</v>
      </c>
      <c r="F122" s="11">
        <v>2607</v>
      </c>
      <c r="G122" s="11">
        <v>1274</v>
      </c>
      <c r="H122" s="11">
        <v>1102</v>
      </c>
      <c r="I122" s="11">
        <v>639</v>
      </c>
      <c r="J122" s="11">
        <v>1634</v>
      </c>
      <c r="K122" s="12">
        <v>955</v>
      </c>
      <c r="L122" s="30">
        <v>1004</v>
      </c>
      <c r="M122" s="31">
        <v>1247</v>
      </c>
      <c r="N122" s="31">
        <v>893</v>
      </c>
      <c r="O122" s="31">
        <v>2146</v>
      </c>
      <c r="P122" s="31">
        <v>760</v>
      </c>
      <c r="Q122" s="31">
        <v>1025</v>
      </c>
      <c r="R122" s="31">
        <v>2553</v>
      </c>
      <c r="S122" s="15"/>
      <c r="T122" s="16"/>
      <c r="U122" s="49" t="s">
        <v>195</v>
      </c>
    </row>
    <row r="123" spans="1:21" ht="12.75">
      <c r="A123" s="63" t="s">
        <v>196</v>
      </c>
      <c r="B123" s="62"/>
      <c r="C123" s="51"/>
      <c r="D123" s="14"/>
      <c r="E123" s="14"/>
      <c r="F123" s="14"/>
      <c r="G123" s="14"/>
      <c r="H123" s="14"/>
      <c r="I123" s="14"/>
      <c r="J123" s="14"/>
      <c r="K123" s="64"/>
      <c r="L123" s="13"/>
      <c r="M123" s="14"/>
      <c r="N123" s="14"/>
      <c r="O123" s="14"/>
      <c r="P123" s="14"/>
      <c r="Q123" s="14"/>
      <c r="R123" s="14"/>
      <c r="S123" s="15"/>
      <c r="T123" s="73" t="s">
        <v>197</v>
      </c>
      <c r="U123" s="26"/>
    </row>
    <row r="124" spans="1:21" ht="12.75">
      <c r="A124" s="52"/>
      <c r="B124" s="62" t="s">
        <v>198</v>
      </c>
      <c r="C124" s="51"/>
      <c r="D124" s="31">
        <v>5558</v>
      </c>
      <c r="E124" s="31">
        <v>320</v>
      </c>
      <c r="F124" s="31">
        <v>678</v>
      </c>
      <c r="G124" s="31">
        <v>360</v>
      </c>
      <c r="H124" s="31">
        <v>291</v>
      </c>
      <c r="I124" s="31">
        <v>147</v>
      </c>
      <c r="J124" s="31">
        <v>407</v>
      </c>
      <c r="K124" s="68">
        <v>260</v>
      </c>
      <c r="L124" s="30">
        <v>345</v>
      </c>
      <c r="M124" s="31">
        <v>325</v>
      </c>
      <c r="N124" s="31">
        <v>363</v>
      </c>
      <c r="O124" s="31">
        <v>681</v>
      </c>
      <c r="P124" s="31">
        <v>422</v>
      </c>
      <c r="Q124" s="31">
        <v>339</v>
      </c>
      <c r="R124" s="31">
        <v>620</v>
      </c>
      <c r="S124" s="15"/>
      <c r="T124" s="16"/>
      <c r="U124" s="26" t="s">
        <v>199</v>
      </c>
    </row>
    <row r="125" spans="1:21" ht="12.75">
      <c r="A125" s="52"/>
      <c r="B125" s="53" t="s">
        <v>200</v>
      </c>
      <c r="C125" s="51" t="s">
        <v>49</v>
      </c>
      <c r="D125" s="31">
        <v>278859</v>
      </c>
      <c r="E125" s="31">
        <v>26660</v>
      </c>
      <c r="F125" s="31">
        <v>30233</v>
      </c>
      <c r="G125" s="31">
        <v>18624</v>
      </c>
      <c r="H125" s="31">
        <v>14466</v>
      </c>
      <c r="I125" s="31">
        <v>8183</v>
      </c>
      <c r="J125" s="31">
        <v>22289</v>
      </c>
      <c r="K125" s="68">
        <v>12105</v>
      </c>
      <c r="L125" s="30">
        <v>15340</v>
      </c>
      <c r="M125" s="31">
        <v>15155</v>
      </c>
      <c r="N125" s="31">
        <v>15341</v>
      </c>
      <c r="O125" s="31">
        <v>30934</v>
      </c>
      <c r="P125" s="31">
        <v>18572</v>
      </c>
      <c r="Q125" s="31">
        <v>16529</v>
      </c>
      <c r="R125" s="31">
        <v>34428</v>
      </c>
      <c r="S125" s="15" t="s">
        <v>50</v>
      </c>
      <c r="T125" s="16"/>
      <c r="U125" s="49" t="s">
        <v>201</v>
      </c>
    </row>
    <row r="126" spans="1:21" ht="12.75">
      <c r="A126" s="52"/>
      <c r="B126" s="75" t="s">
        <v>202</v>
      </c>
      <c r="C126" s="51" t="s">
        <v>49</v>
      </c>
      <c r="D126" s="37">
        <v>22.664092977893368</v>
      </c>
      <c r="E126" s="37">
        <v>23.304195804195803</v>
      </c>
      <c r="F126" s="37">
        <v>22.903787878787877</v>
      </c>
      <c r="G126" s="37">
        <v>23.338345864661655</v>
      </c>
      <c r="H126" s="37">
        <v>22.187116564417177</v>
      </c>
      <c r="I126" s="37">
        <v>23.050704225352113</v>
      </c>
      <c r="J126" s="37">
        <v>22.837090163934427</v>
      </c>
      <c r="K126" s="92">
        <v>21.349206349206348</v>
      </c>
      <c r="L126" s="36">
        <v>21.75886524822695</v>
      </c>
      <c r="M126" s="37">
        <v>22.687125748502993</v>
      </c>
      <c r="N126" s="37">
        <v>22.16907514450867</v>
      </c>
      <c r="O126" s="37">
        <v>22.30281182408075</v>
      </c>
      <c r="P126" s="37">
        <v>22.40289505428227</v>
      </c>
      <c r="Q126" s="37">
        <v>23.57917261055635</v>
      </c>
      <c r="R126" s="37">
        <v>22.8</v>
      </c>
      <c r="S126" s="15" t="s">
        <v>50</v>
      </c>
      <c r="T126" s="16"/>
      <c r="U126" s="79" t="s">
        <v>203</v>
      </c>
    </row>
    <row r="127" spans="1:21" ht="12.75">
      <c r="A127" s="52"/>
      <c r="B127" s="62" t="s">
        <v>204</v>
      </c>
      <c r="C127" s="51"/>
      <c r="D127" s="31">
        <v>3961</v>
      </c>
      <c r="E127" s="31">
        <v>230</v>
      </c>
      <c r="F127" s="31">
        <v>487</v>
      </c>
      <c r="G127" s="31">
        <v>249</v>
      </c>
      <c r="H127" s="31">
        <v>213</v>
      </c>
      <c r="I127" s="31">
        <v>109</v>
      </c>
      <c r="J127" s="31">
        <v>265</v>
      </c>
      <c r="K127" s="68">
        <v>192</v>
      </c>
      <c r="L127" s="30">
        <v>260</v>
      </c>
      <c r="M127" s="31">
        <v>239</v>
      </c>
      <c r="N127" s="31">
        <v>269</v>
      </c>
      <c r="O127" s="31">
        <v>457</v>
      </c>
      <c r="P127" s="31">
        <v>296</v>
      </c>
      <c r="Q127" s="31">
        <v>237</v>
      </c>
      <c r="R127" s="31">
        <v>458</v>
      </c>
      <c r="S127" s="15"/>
      <c r="T127" s="16"/>
      <c r="U127" s="26" t="s">
        <v>205</v>
      </c>
    </row>
    <row r="128" spans="1:21" ht="12.75">
      <c r="A128" s="52"/>
      <c r="B128" s="53" t="s">
        <v>206</v>
      </c>
      <c r="C128" s="51" t="s">
        <v>49</v>
      </c>
      <c r="D128" s="80">
        <v>994130</v>
      </c>
      <c r="E128" s="31">
        <v>94452</v>
      </c>
      <c r="F128" s="31">
        <v>107758</v>
      </c>
      <c r="G128" s="31">
        <v>62364</v>
      </c>
      <c r="H128" s="31">
        <v>51774</v>
      </c>
      <c r="I128" s="31">
        <v>30570</v>
      </c>
      <c r="J128" s="31">
        <v>81532</v>
      </c>
      <c r="K128" s="68">
        <v>43016</v>
      </c>
      <c r="L128" s="30">
        <v>53966</v>
      </c>
      <c r="M128" s="31">
        <v>50566</v>
      </c>
      <c r="N128" s="31">
        <v>54793</v>
      </c>
      <c r="O128" s="31">
        <v>109144</v>
      </c>
      <c r="P128" s="31">
        <v>62834</v>
      </c>
      <c r="Q128" s="31">
        <v>60161</v>
      </c>
      <c r="R128" s="31">
        <v>131200</v>
      </c>
      <c r="S128" s="15" t="s">
        <v>50</v>
      </c>
      <c r="T128" s="93"/>
      <c r="U128" s="49" t="s">
        <v>207</v>
      </c>
    </row>
    <row r="129" spans="1:21" ht="12.75">
      <c r="A129" s="52"/>
      <c r="B129" s="75" t="s">
        <v>202</v>
      </c>
      <c r="C129" s="51" t="s">
        <v>49</v>
      </c>
      <c r="D129" s="54">
        <v>21.458050033456367</v>
      </c>
      <c r="E129" s="54">
        <v>21.98603351955307</v>
      </c>
      <c r="F129" s="54">
        <v>21.3593657086224</v>
      </c>
      <c r="G129" s="54">
        <v>21.154681139755766</v>
      </c>
      <c r="H129" s="54">
        <v>21.58149228845352</v>
      </c>
      <c r="I129" s="54">
        <v>21.929698708751793</v>
      </c>
      <c r="J129" s="54">
        <v>21.840878649879453</v>
      </c>
      <c r="K129" s="55">
        <v>20.830992736077484</v>
      </c>
      <c r="L129" s="56">
        <v>21.381141045958795</v>
      </c>
      <c r="M129" s="54">
        <v>21.48088360237893</v>
      </c>
      <c r="N129" s="54">
        <v>20.73136587211502</v>
      </c>
      <c r="O129" s="54">
        <v>21.338025415444772</v>
      </c>
      <c r="P129" s="54">
        <v>20.764705882352942</v>
      </c>
      <c r="Q129" s="54">
        <v>21.493747767059663</v>
      </c>
      <c r="R129" s="54">
        <v>21.910487641950567</v>
      </c>
      <c r="S129" s="15" t="s">
        <v>50</v>
      </c>
      <c r="T129" s="16"/>
      <c r="U129" s="79" t="s">
        <v>203</v>
      </c>
    </row>
    <row r="130" spans="1:21" ht="12.75">
      <c r="A130" s="52"/>
      <c r="B130" s="62" t="s">
        <v>208</v>
      </c>
      <c r="C130" s="51"/>
      <c r="D130" s="14">
        <v>343</v>
      </c>
      <c r="E130" s="14">
        <v>58</v>
      </c>
      <c r="F130" s="14">
        <v>33</v>
      </c>
      <c r="G130" s="14">
        <v>24</v>
      </c>
      <c r="H130" s="14">
        <v>14</v>
      </c>
      <c r="I130" s="14">
        <v>8</v>
      </c>
      <c r="J130" s="14">
        <v>24</v>
      </c>
      <c r="K130" s="64">
        <v>13</v>
      </c>
      <c r="L130" s="13">
        <v>18</v>
      </c>
      <c r="M130" s="14">
        <v>20</v>
      </c>
      <c r="N130" s="14">
        <v>18</v>
      </c>
      <c r="O130" s="14">
        <v>43</v>
      </c>
      <c r="P130" s="14">
        <v>20</v>
      </c>
      <c r="Q130" s="14">
        <v>14</v>
      </c>
      <c r="R130" s="14">
        <v>36</v>
      </c>
      <c r="S130" s="15"/>
      <c r="T130" s="16"/>
      <c r="U130" s="26" t="s">
        <v>209</v>
      </c>
    </row>
    <row r="131" spans="1:21" ht="12.75">
      <c r="A131" s="52"/>
      <c r="B131" s="53" t="s">
        <v>210</v>
      </c>
      <c r="C131" s="51" t="s">
        <v>49</v>
      </c>
      <c r="D131" s="31">
        <v>141280</v>
      </c>
      <c r="E131" s="31">
        <v>22827</v>
      </c>
      <c r="F131" s="31">
        <v>12868</v>
      </c>
      <c r="G131" s="31">
        <v>9148</v>
      </c>
      <c r="H131" s="31">
        <v>6574</v>
      </c>
      <c r="I131" s="31">
        <v>3327</v>
      </c>
      <c r="J131" s="31">
        <v>8977</v>
      </c>
      <c r="K131" s="68">
        <v>4930</v>
      </c>
      <c r="L131" s="30">
        <v>7450</v>
      </c>
      <c r="M131" s="31">
        <v>7203</v>
      </c>
      <c r="N131" s="31">
        <v>6658</v>
      </c>
      <c r="O131" s="31">
        <v>17958</v>
      </c>
      <c r="P131" s="31">
        <v>9715</v>
      </c>
      <c r="Q131" s="31">
        <v>7546</v>
      </c>
      <c r="R131" s="31">
        <v>16099</v>
      </c>
      <c r="S131" s="15" t="s">
        <v>50</v>
      </c>
      <c r="T131" s="16"/>
      <c r="U131" s="49" t="s">
        <v>211</v>
      </c>
    </row>
    <row r="132" spans="1:21" ht="12.75">
      <c r="A132" s="52"/>
      <c r="B132" s="62" t="s">
        <v>212</v>
      </c>
      <c r="C132" s="51"/>
      <c r="D132" s="14">
        <v>813</v>
      </c>
      <c r="E132" s="14">
        <v>99</v>
      </c>
      <c r="F132" s="14">
        <v>78</v>
      </c>
      <c r="G132" s="14">
        <v>58</v>
      </c>
      <c r="H132" s="14">
        <v>34</v>
      </c>
      <c r="I132" s="14">
        <v>25</v>
      </c>
      <c r="J132" s="14">
        <v>74</v>
      </c>
      <c r="K132" s="64">
        <v>40</v>
      </c>
      <c r="L132" s="13">
        <v>53</v>
      </c>
      <c r="M132" s="14">
        <v>42</v>
      </c>
      <c r="N132" s="14">
        <v>42</v>
      </c>
      <c r="O132" s="14">
        <v>85</v>
      </c>
      <c r="P132" s="14">
        <v>47</v>
      </c>
      <c r="Q132" s="14">
        <v>51</v>
      </c>
      <c r="R132" s="14">
        <v>85</v>
      </c>
      <c r="S132" s="15"/>
      <c r="T132" s="16"/>
      <c r="U132" s="26" t="s">
        <v>213</v>
      </c>
    </row>
    <row r="133" spans="1:21" ht="12.75">
      <c r="A133" s="52"/>
      <c r="B133" s="53" t="s">
        <v>210</v>
      </c>
      <c r="C133" s="51" t="s">
        <v>49</v>
      </c>
      <c r="D133" s="31">
        <v>198318</v>
      </c>
      <c r="E133" s="31">
        <v>29011</v>
      </c>
      <c r="F133" s="31">
        <v>16670</v>
      </c>
      <c r="G133" s="31">
        <v>12825</v>
      </c>
      <c r="H133" s="31">
        <v>9806</v>
      </c>
      <c r="I133" s="31">
        <v>5572</v>
      </c>
      <c r="J133" s="31">
        <v>16026</v>
      </c>
      <c r="K133" s="68">
        <v>7517</v>
      </c>
      <c r="L133" s="30">
        <v>10904</v>
      </c>
      <c r="M133" s="31">
        <v>10354</v>
      </c>
      <c r="N133" s="31">
        <v>10011</v>
      </c>
      <c r="O133" s="31">
        <v>21105</v>
      </c>
      <c r="P133" s="31">
        <v>11529</v>
      </c>
      <c r="Q133" s="31">
        <v>12846</v>
      </c>
      <c r="R133" s="31">
        <v>24142</v>
      </c>
      <c r="S133" s="15" t="s">
        <v>50</v>
      </c>
      <c r="T133" s="16"/>
      <c r="U133" s="49" t="s">
        <v>211</v>
      </c>
    </row>
    <row r="134" spans="1:21" ht="12.75">
      <c r="A134" s="52"/>
      <c r="B134" s="62" t="s">
        <v>214</v>
      </c>
      <c r="C134" s="51"/>
      <c r="D134" s="14">
        <v>562</v>
      </c>
      <c r="E134" s="14">
        <v>51</v>
      </c>
      <c r="F134" s="14">
        <v>57</v>
      </c>
      <c r="G134" s="14">
        <v>46</v>
      </c>
      <c r="H134" s="14">
        <v>28</v>
      </c>
      <c r="I134" s="14">
        <v>18</v>
      </c>
      <c r="J134" s="14">
        <v>48</v>
      </c>
      <c r="K134" s="64">
        <v>21</v>
      </c>
      <c r="L134" s="13">
        <v>38</v>
      </c>
      <c r="M134" s="14">
        <v>32</v>
      </c>
      <c r="N134" s="14">
        <v>34</v>
      </c>
      <c r="O134" s="14">
        <v>57</v>
      </c>
      <c r="P134" s="14">
        <v>41</v>
      </c>
      <c r="Q134" s="14">
        <v>35</v>
      </c>
      <c r="R134" s="14">
        <v>56</v>
      </c>
      <c r="S134" s="15"/>
      <c r="T134" s="16"/>
      <c r="U134" s="26" t="s">
        <v>215</v>
      </c>
    </row>
    <row r="135" spans="1:21" ht="12.75">
      <c r="A135" s="52"/>
      <c r="B135" s="53" t="s">
        <v>216</v>
      </c>
      <c r="C135" s="51" t="s">
        <v>49</v>
      </c>
      <c r="D135" s="31">
        <v>196015</v>
      </c>
      <c r="E135" s="31">
        <v>20130</v>
      </c>
      <c r="F135" s="31">
        <v>15854</v>
      </c>
      <c r="G135" s="31">
        <v>13740</v>
      </c>
      <c r="H135" s="31">
        <v>10108</v>
      </c>
      <c r="I135" s="31">
        <v>5944</v>
      </c>
      <c r="J135" s="31">
        <v>16699</v>
      </c>
      <c r="K135" s="68">
        <v>8612</v>
      </c>
      <c r="L135" s="30">
        <v>10135</v>
      </c>
      <c r="M135" s="31">
        <v>9345</v>
      </c>
      <c r="N135" s="31">
        <v>10716</v>
      </c>
      <c r="O135" s="31">
        <v>23974</v>
      </c>
      <c r="P135" s="31">
        <v>13080</v>
      </c>
      <c r="Q135" s="31">
        <v>12681</v>
      </c>
      <c r="R135" s="31">
        <v>24997</v>
      </c>
      <c r="S135" s="15" t="s">
        <v>50</v>
      </c>
      <c r="T135" s="16"/>
      <c r="U135" s="49" t="s">
        <v>217</v>
      </c>
    </row>
    <row r="136" spans="1:21" ht="12.75">
      <c r="A136" s="52"/>
      <c r="B136" s="62" t="s">
        <v>218</v>
      </c>
      <c r="C136" s="51"/>
      <c r="D136" s="14">
        <v>168</v>
      </c>
      <c r="E136" s="14">
        <v>34</v>
      </c>
      <c r="F136" s="14">
        <v>18</v>
      </c>
      <c r="G136" s="14">
        <v>14</v>
      </c>
      <c r="H136" s="14">
        <v>5</v>
      </c>
      <c r="I136" s="14">
        <v>2</v>
      </c>
      <c r="J136" s="14">
        <v>10</v>
      </c>
      <c r="K136" s="64">
        <v>8</v>
      </c>
      <c r="L136" s="13">
        <v>11</v>
      </c>
      <c r="M136" s="14">
        <v>11</v>
      </c>
      <c r="N136" s="14">
        <v>11</v>
      </c>
      <c r="O136" s="14">
        <v>16</v>
      </c>
      <c r="P136" s="14">
        <v>7</v>
      </c>
      <c r="Q136" s="14">
        <v>11</v>
      </c>
      <c r="R136" s="14">
        <v>10</v>
      </c>
      <c r="S136" s="15"/>
      <c r="T136" s="16"/>
      <c r="U136" s="26" t="s">
        <v>219</v>
      </c>
    </row>
    <row r="137" spans="1:21" ht="12.75">
      <c r="A137" s="52"/>
      <c r="B137" s="53" t="s">
        <v>210</v>
      </c>
      <c r="C137" s="51" t="s">
        <v>49</v>
      </c>
      <c r="D137" s="31">
        <v>22858</v>
      </c>
      <c r="E137" s="31">
        <v>5252</v>
      </c>
      <c r="F137" s="31">
        <v>1943</v>
      </c>
      <c r="G137" s="31">
        <v>1965</v>
      </c>
      <c r="H137" s="31">
        <v>900</v>
      </c>
      <c r="I137" s="31">
        <v>232</v>
      </c>
      <c r="J137" s="31">
        <v>1127</v>
      </c>
      <c r="K137" s="68">
        <v>716</v>
      </c>
      <c r="L137" s="30">
        <v>993</v>
      </c>
      <c r="M137" s="31">
        <v>1352</v>
      </c>
      <c r="N137" s="31">
        <v>1669</v>
      </c>
      <c r="O137" s="31">
        <v>2586</v>
      </c>
      <c r="P137" s="31">
        <v>941</v>
      </c>
      <c r="Q137" s="31">
        <v>1087</v>
      </c>
      <c r="R137" s="31">
        <v>2095</v>
      </c>
      <c r="S137" s="15" t="s">
        <v>50</v>
      </c>
      <c r="T137" s="16"/>
      <c r="U137" s="49" t="s">
        <v>211</v>
      </c>
    </row>
    <row r="138" spans="1:22" ht="12.75">
      <c r="A138" s="63" t="s">
        <v>357</v>
      </c>
      <c r="B138" s="62"/>
      <c r="C138" s="51"/>
      <c r="D138" s="11"/>
      <c r="E138" s="11"/>
      <c r="F138" s="11"/>
      <c r="G138" s="11"/>
      <c r="H138" s="11"/>
      <c r="I138" s="11"/>
      <c r="J138" s="11"/>
      <c r="K138" s="12"/>
      <c r="L138" s="30"/>
      <c r="M138" s="31"/>
      <c r="N138" s="31"/>
      <c r="O138" s="31"/>
      <c r="P138" s="31"/>
      <c r="Q138" s="31"/>
      <c r="R138" s="31"/>
      <c r="S138" s="15"/>
      <c r="T138" s="73" t="s">
        <v>371</v>
      </c>
      <c r="U138" s="26"/>
      <c r="V138"/>
    </row>
    <row r="139" spans="1:22" ht="12.75">
      <c r="A139" s="52"/>
      <c r="B139" s="62" t="s">
        <v>220</v>
      </c>
      <c r="C139" s="51" t="s">
        <v>49</v>
      </c>
      <c r="D139" s="11">
        <v>39783.93</v>
      </c>
      <c r="E139" s="11">
        <v>7765.24</v>
      </c>
      <c r="F139" s="11">
        <v>3440.63</v>
      </c>
      <c r="G139" s="11">
        <v>2212.54</v>
      </c>
      <c r="H139" s="11">
        <v>2304.53</v>
      </c>
      <c r="I139" s="11">
        <v>1063.41</v>
      </c>
      <c r="J139" s="11">
        <v>2622.93</v>
      </c>
      <c r="K139" s="12">
        <v>1415.44</v>
      </c>
      <c r="L139" s="30">
        <v>2111.38</v>
      </c>
      <c r="M139" s="31">
        <v>1637.1</v>
      </c>
      <c r="N139" s="31">
        <v>1612.01</v>
      </c>
      <c r="O139" s="31">
        <v>4714.43</v>
      </c>
      <c r="P139" s="31">
        <v>2534.61</v>
      </c>
      <c r="Q139" s="31">
        <v>1899.58</v>
      </c>
      <c r="R139" s="31">
        <v>4450.1</v>
      </c>
      <c r="S139" s="15" t="s">
        <v>50</v>
      </c>
      <c r="T139" s="16"/>
      <c r="U139" s="26" t="s">
        <v>221</v>
      </c>
      <c r="V139"/>
    </row>
    <row r="140" spans="1:22" ht="12.75">
      <c r="A140" s="52"/>
      <c r="B140" s="77" t="s">
        <v>169</v>
      </c>
      <c r="C140" s="51"/>
      <c r="D140" s="34">
        <v>3.90008934616138</v>
      </c>
      <c r="E140" s="34">
        <v>6.701104590956161</v>
      </c>
      <c r="F140" s="34">
        <v>3.056340968345126</v>
      </c>
      <c r="G140" s="34">
        <v>3.541321877530899</v>
      </c>
      <c r="H140" s="34">
        <v>4.194867202190149</v>
      </c>
      <c r="I140" s="34">
        <v>3.500811493246335</v>
      </c>
      <c r="J140" s="34">
        <v>3.200873277181301</v>
      </c>
      <c r="K140" s="35">
        <v>3.311605968864203</v>
      </c>
      <c r="L140" s="90">
        <v>3.8479819499979957</v>
      </c>
      <c r="M140" s="34">
        <v>3.229956061864579</v>
      </c>
      <c r="N140" s="34">
        <v>3.112234752171504</v>
      </c>
      <c r="O140" s="34">
        <v>4.198968790274672</v>
      </c>
      <c r="P140" s="34">
        <v>3.97647634691505</v>
      </c>
      <c r="Q140" s="34">
        <v>3.2008667841700675</v>
      </c>
      <c r="R140" s="34">
        <v>3.519682492227213</v>
      </c>
      <c r="S140" s="15"/>
      <c r="T140" s="16"/>
      <c r="U140" s="78" t="s">
        <v>66</v>
      </c>
      <c r="V140"/>
    </row>
    <row r="141" spans="1:22" ht="12.75">
      <c r="A141" s="52"/>
      <c r="B141" s="53" t="s">
        <v>315</v>
      </c>
      <c r="C141" s="51"/>
      <c r="D141" s="11">
        <v>24120.45</v>
      </c>
      <c r="E141" s="11">
        <v>3899.66</v>
      </c>
      <c r="F141" s="11">
        <v>2192.84</v>
      </c>
      <c r="G141" s="11">
        <v>1647.71</v>
      </c>
      <c r="H141" s="11">
        <v>1323.26</v>
      </c>
      <c r="I141" s="11">
        <v>753.01</v>
      </c>
      <c r="J141" s="11">
        <v>1959.57</v>
      </c>
      <c r="K141" s="12">
        <v>957.99</v>
      </c>
      <c r="L141" s="30">
        <v>1221.96</v>
      </c>
      <c r="M141" s="31">
        <v>973.78</v>
      </c>
      <c r="N141" s="31">
        <v>905.8</v>
      </c>
      <c r="O141" s="31">
        <v>2590.91</v>
      </c>
      <c r="P141" s="31">
        <v>1532.28</v>
      </c>
      <c r="Q141" s="31">
        <v>1254.93</v>
      </c>
      <c r="R141" s="31">
        <v>2906.75</v>
      </c>
      <c r="S141" s="15"/>
      <c r="T141" s="16"/>
      <c r="U141" s="49" t="s">
        <v>222</v>
      </c>
      <c r="V141"/>
    </row>
    <row r="142" spans="1:22" ht="12.75">
      <c r="A142" s="137"/>
      <c r="B142" s="143" t="s">
        <v>223</v>
      </c>
      <c r="C142" s="144"/>
      <c r="D142" s="139">
        <v>256.40438237248054</v>
      </c>
      <c r="E142" s="139">
        <v>149.2291287841715</v>
      </c>
      <c r="F142" s="139">
        <v>327.1886253389641</v>
      </c>
      <c r="G142" s="139">
        <v>282.38043154022074</v>
      </c>
      <c r="H142" s="139">
        <v>238.38656906180435</v>
      </c>
      <c r="I142" s="139">
        <v>285.64805672318295</v>
      </c>
      <c r="J142" s="139">
        <v>312.41474229201697</v>
      </c>
      <c r="K142" s="140">
        <v>301.9682925450743</v>
      </c>
      <c r="L142" s="145">
        <v>259.87647889058337</v>
      </c>
      <c r="M142" s="139">
        <v>309.60173477490684</v>
      </c>
      <c r="N142" s="139">
        <v>321.31252287516827</v>
      </c>
      <c r="O142" s="139">
        <v>238.15371105308594</v>
      </c>
      <c r="P142" s="139">
        <v>251.4789257518908</v>
      </c>
      <c r="Q142" s="139">
        <v>312.41537603049096</v>
      </c>
      <c r="R142" s="139">
        <v>284.11653670704027</v>
      </c>
      <c r="S142" s="15"/>
      <c r="T142" s="16"/>
      <c r="U142" s="26" t="s">
        <v>224</v>
      </c>
      <c r="V142"/>
    </row>
    <row r="143" spans="1:22" ht="12.75">
      <c r="A143" s="52"/>
      <c r="B143" s="62" t="s">
        <v>225</v>
      </c>
      <c r="C143" s="51" t="s">
        <v>49</v>
      </c>
      <c r="D143" s="11">
        <f>+E143+F143+G143+H143+I143+J143+K143+L143+M143+N143+O143+P143+Q143+R143</f>
        <v>111654.03</v>
      </c>
      <c r="E143" s="11">
        <v>19140.62</v>
      </c>
      <c r="F143" s="11">
        <v>9451.1</v>
      </c>
      <c r="G143" s="11">
        <v>6350.16</v>
      </c>
      <c r="H143" s="11">
        <v>6360.88</v>
      </c>
      <c r="I143" s="11">
        <v>3446.58</v>
      </c>
      <c r="J143" s="11">
        <v>8387.75</v>
      </c>
      <c r="K143" s="12">
        <v>4054.96</v>
      </c>
      <c r="L143" s="30">
        <v>6219.17</v>
      </c>
      <c r="M143" s="31">
        <v>4728.16</v>
      </c>
      <c r="N143" s="31">
        <v>4927.37</v>
      </c>
      <c r="O143" s="31">
        <v>12953.97</v>
      </c>
      <c r="P143" s="31">
        <v>6854.95</v>
      </c>
      <c r="Q143" s="31">
        <v>5511.47</v>
      </c>
      <c r="R143" s="31">
        <v>13266.89</v>
      </c>
      <c r="S143" s="15" t="s">
        <v>50</v>
      </c>
      <c r="T143" s="16"/>
      <c r="U143" s="26" t="s">
        <v>226</v>
      </c>
      <c r="V143"/>
    </row>
    <row r="144" spans="1:22" ht="12.75">
      <c r="A144" s="52"/>
      <c r="B144" s="62" t="s">
        <v>227</v>
      </c>
      <c r="C144" s="29"/>
      <c r="D144" s="11">
        <v>201</v>
      </c>
      <c r="E144" s="11">
        <v>25</v>
      </c>
      <c r="F144" s="11">
        <v>25</v>
      </c>
      <c r="G144" s="11">
        <v>10</v>
      </c>
      <c r="H144" s="11">
        <v>12</v>
      </c>
      <c r="I144" s="11">
        <v>5</v>
      </c>
      <c r="J144" s="11">
        <v>20</v>
      </c>
      <c r="K144" s="12">
        <v>10</v>
      </c>
      <c r="L144" s="30">
        <v>14</v>
      </c>
      <c r="M144" s="31">
        <v>10</v>
      </c>
      <c r="N144" s="31">
        <v>6</v>
      </c>
      <c r="O144" s="31">
        <v>23</v>
      </c>
      <c r="P144" s="31">
        <v>10</v>
      </c>
      <c r="Q144" s="31">
        <v>11</v>
      </c>
      <c r="R144" s="31">
        <v>20</v>
      </c>
      <c r="S144" s="15"/>
      <c r="T144" s="16"/>
      <c r="U144" s="26" t="s">
        <v>228</v>
      </c>
      <c r="V144"/>
    </row>
    <row r="145" spans="1:22" ht="12.75">
      <c r="A145" s="52"/>
      <c r="B145" s="53" t="s">
        <v>176</v>
      </c>
      <c r="C145" s="51"/>
      <c r="D145" s="11">
        <v>66668</v>
      </c>
      <c r="E145" s="11">
        <v>10535</v>
      </c>
      <c r="F145" s="11">
        <v>5795</v>
      </c>
      <c r="G145" s="11">
        <v>3847</v>
      </c>
      <c r="H145" s="11">
        <v>3597</v>
      </c>
      <c r="I145" s="11">
        <v>1688</v>
      </c>
      <c r="J145" s="11">
        <v>5893</v>
      </c>
      <c r="K145" s="12">
        <v>2524</v>
      </c>
      <c r="L145" s="30">
        <v>3990</v>
      </c>
      <c r="M145" s="31">
        <v>2545</v>
      </c>
      <c r="N145" s="31">
        <v>2920</v>
      </c>
      <c r="O145" s="31">
        <v>8243</v>
      </c>
      <c r="P145" s="31">
        <v>3839</v>
      </c>
      <c r="Q145" s="31">
        <v>3375</v>
      </c>
      <c r="R145" s="31">
        <v>7877</v>
      </c>
      <c r="S145" s="15"/>
      <c r="T145" s="16"/>
      <c r="U145" s="49" t="s">
        <v>229</v>
      </c>
      <c r="V145"/>
    </row>
    <row r="146" spans="1:22" ht="12.75">
      <c r="A146" s="52"/>
      <c r="B146" s="75" t="s">
        <v>169</v>
      </c>
      <c r="C146" s="51"/>
      <c r="D146" s="34">
        <v>6.535582495994912</v>
      </c>
      <c r="E146" s="34">
        <v>9.091301346220227</v>
      </c>
      <c r="F146" s="34">
        <v>5.147747915806118</v>
      </c>
      <c r="G146" s="34">
        <v>6.157387103899305</v>
      </c>
      <c r="H146" s="34">
        <v>6.547511781698639</v>
      </c>
      <c r="I146" s="34">
        <v>5.557000404923608</v>
      </c>
      <c r="J146" s="34">
        <v>7.191479079666407</v>
      </c>
      <c r="K146" s="35">
        <v>5.90522626562288</v>
      </c>
      <c r="L146" s="90">
        <v>7.271759692945847</v>
      </c>
      <c r="M146" s="34">
        <v>5.021219337514723</v>
      </c>
      <c r="N146" s="34">
        <v>5.637511849393484</v>
      </c>
      <c r="O146" s="34">
        <v>7.341735848922164</v>
      </c>
      <c r="P146" s="34">
        <v>6.022896104649977</v>
      </c>
      <c r="Q146" s="34">
        <v>5.6870073366607246</v>
      </c>
      <c r="R146" s="34">
        <v>6.23009347908446</v>
      </c>
      <c r="S146" s="15"/>
      <c r="T146" s="16"/>
      <c r="U146" s="79" t="s">
        <v>66</v>
      </c>
      <c r="V146"/>
    </row>
    <row r="147" spans="1:22" ht="12.75">
      <c r="A147" s="52"/>
      <c r="B147" s="53" t="s">
        <v>230</v>
      </c>
      <c r="C147" s="51" t="s">
        <v>49</v>
      </c>
      <c r="D147" s="11">
        <v>8742.52</v>
      </c>
      <c r="E147" s="11">
        <v>1608.35</v>
      </c>
      <c r="F147" s="11">
        <v>719.63</v>
      </c>
      <c r="G147" s="11">
        <v>491.29</v>
      </c>
      <c r="H147" s="11">
        <v>475.44</v>
      </c>
      <c r="I147" s="11">
        <v>179.54</v>
      </c>
      <c r="J147" s="11">
        <v>606.77</v>
      </c>
      <c r="K147" s="12">
        <v>369.8</v>
      </c>
      <c r="L147" s="30">
        <v>447.35</v>
      </c>
      <c r="M147" s="31">
        <v>291.56</v>
      </c>
      <c r="N147" s="31">
        <v>322.99</v>
      </c>
      <c r="O147" s="31">
        <v>1190.14</v>
      </c>
      <c r="P147" s="31">
        <v>601.21</v>
      </c>
      <c r="Q147" s="31">
        <v>368.01</v>
      </c>
      <c r="R147" s="31">
        <v>1070.44</v>
      </c>
      <c r="S147" s="15" t="s">
        <v>50</v>
      </c>
      <c r="T147" s="16"/>
      <c r="U147" s="49" t="s">
        <v>231</v>
      </c>
      <c r="V147"/>
    </row>
    <row r="148" spans="1:22" ht="12.75">
      <c r="A148" s="137"/>
      <c r="B148" s="143" t="s">
        <v>334</v>
      </c>
      <c r="C148" s="138"/>
      <c r="D148" s="139">
        <v>154</v>
      </c>
      <c r="E148" s="139">
        <v>11</v>
      </c>
      <c r="F148" s="139">
        <v>24</v>
      </c>
      <c r="G148" s="139">
        <v>9</v>
      </c>
      <c r="H148" s="139">
        <v>4</v>
      </c>
      <c r="I148" s="139">
        <v>4</v>
      </c>
      <c r="J148" s="139">
        <v>10</v>
      </c>
      <c r="K148" s="140">
        <v>9</v>
      </c>
      <c r="L148" s="141">
        <v>13</v>
      </c>
      <c r="M148" s="142">
        <v>11</v>
      </c>
      <c r="N148" s="142">
        <v>12</v>
      </c>
      <c r="O148" s="142">
        <v>7</v>
      </c>
      <c r="P148" s="142">
        <v>11</v>
      </c>
      <c r="Q148" s="142">
        <v>8</v>
      </c>
      <c r="R148" s="142">
        <v>21</v>
      </c>
      <c r="S148" s="15"/>
      <c r="T148" s="16"/>
      <c r="U148" s="26" t="s">
        <v>232</v>
      </c>
      <c r="V148"/>
    </row>
    <row r="149" spans="1:22" ht="12.75">
      <c r="A149" s="52"/>
      <c r="B149" s="146" t="s">
        <v>176</v>
      </c>
      <c r="C149" s="29"/>
      <c r="D149" s="11">
        <v>23072</v>
      </c>
      <c r="E149" s="11">
        <v>2323</v>
      </c>
      <c r="F149" s="11">
        <v>2920</v>
      </c>
      <c r="G149" s="11">
        <v>996</v>
      </c>
      <c r="H149" s="11">
        <v>1855</v>
      </c>
      <c r="I149" s="11">
        <v>398</v>
      </c>
      <c r="J149" s="11">
        <v>1436</v>
      </c>
      <c r="K149" s="12">
        <v>629</v>
      </c>
      <c r="L149" s="30">
        <v>919</v>
      </c>
      <c r="M149" s="31">
        <v>1524</v>
      </c>
      <c r="N149" s="31">
        <v>2222</v>
      </c>
      <c r="O149" s="31">
        <v>1382</v>
      </c>
      <c r="P149" s="31">
        <v>1636</v>
      </c>
      <c r="Q149" s="31">
        <v>1683</v>
      </c>
      <c r="R149" s="31">
        <v>3149</v>
      </c>
      <c r="S149" s="15"/>
      <c r="T149" s="16"/>
      <c r="U149" s="79" t="s">
        <v>229</v>
      </c>
      <c r="V149"/>
    </row>
    <row r="150" spans="1:22" ht="22.5">
      <c r="A150" s="52"/>
      <c r="B150" s="94" t="s">
        <v>307</v>
      </c>
      <c r="C150" s="51"/>
      <c r="D150" s="11">
        <v>80</v>
      </c>
      <c r="E150" s="11">
        <v>5</v>
      </c>
      <c r="F150" s="11">
        <v>14</v>
      </c>
      <c r="G150" s="11">
        <v>5</v>
      </c>
      <c r="H150" s="11">
        <v>2</v>
      </c>
      <c r="I150" s="11">
        <v>3</v>
      </c>
      <c r="J150" s="11">
        <v>6</v>
      </c>
      <c r="K150" s="12">
        <v>4</v>
      </c>
      <c r="L150" s="30">
        <v>6</v>
      </c>
      <c r="M150" s="31">
        <v>7</v>
      </c>
      <c r="N150" s="31">
        <v>4</v>
      </c>
      <c r="O150" s="31">
        <v>3</v>
      </c>
      <c r="P150" s="31">
        <v>5</v>
      </c>
      <c r="Q150" s="31">
        <v>4</v>
      </c>
      <c r="R150" s="31">
        <v>12</v>
      </c>
      <c r="S150" s="15"/>
      <c r="T150" s="16"/>
      <c r="U150" s="49" t="s">
        <v>233</v>
      </c>
      <c r="V150"/>
    </row>
    <row r="151" spans="1:22" ht="12.75">
      <c r="A151" s="52"/>
      <c r="B151" s="75" t="s">
        <v>176</v>
      </c>
      <c r="C151" s="51"/>
      <c r="D151" s="11">
        <v>7438</v>
      </c>
      <c r="E151" s="11">
        <v>778</v>
      </c>
      <c r="F151" s="11">
        <v>1115</v>
      </c>
      <c r="G151" s="11">
        <v>469</v>
      </c>
      <c r="H151" s="11">
        <v>340</v>
      </c>
      <c r="I151" s="11">
        <v>323</v>
      </c>
      <c r="J151" s="11">
        <v>472</v>
      </c>
      <c r="K151" s="12">
        <v>248</v>
      </c>
      <c r="L151" s="30">
        <v>472</v>
      </c>
      <c r="M151" s="31">
        <v>522</v>
      </c>
      <c r="N151" s="31">
        <v>351</v>
      </c>
      <c r="O151" s="31">
        <v>423</v>
      </c>
      <c r="P151" s="31">
        <v>506</v>
      </c>
      <c r="Q151" s="31">
        <v>388</v>
      </c>
      <c r="R151" s="31">
        <v>1031</v>
      </c>
      <c r="S151" s="15"/>
      <c r="T151" s="16"/>
      <c r="U151" s="79" t="s">
        <v>229</v>
      </c>
      <c r="V151"/>
    </row>
    <row r="152" spans="1:22" ht="22.5">
      <c r="A152" s="52"/>
      <c r="B152" s="65" t="s">
        <v>234</v>
      </c>
      <c r="C152" s="51"/>
      <c r="D152" s="11"/>
      <c r="E152" s="11"/>
      <c r="F152" s="11"/>
      <c r="G152" s="11"/>
      <c r="H152" s="11"/>
      <c r="I152" s="11"/>
      <c r="J152" s="11"/>
      <c r="K152" s="12"/>
      <c r="L152" s="30"/>
      <c r="M152" s="31"/>
      <c r="N152" s="31"/>
      <c r="O152" s="31"/>
      <c r="P152" s="31"/>
      <c r="Q152" s="31"/>
      <c r="R152" s="31"/>
      <c r="S152" s="15"/>
      <c r="T152" s="16"/>
      <c r="U152" s="44" t="s">
        <v>235</v>
      </c>
      <c r="V152"/>
    </row>
    <row r="153" spans="1:22" ht="12.75">
      <c r="A153" s="52"/>
      <c r="B153" s="53" t="s">
        <v>236</v>
      </c>
      <c r="C153" s="51"/>
      <c r="D153" s="11">
        <v>4420</v>
      </c>
      <c r="E153" s="11">
        <v>503</v>
      </c>
      <c r="F153" s="11">
        <v>470</v>
      </c>
      <c r="G153" s="11">
        <v>283</v>
      </c>
      <c r="H153" s="11">
        <v>240</v>
      </c>
      <c r="I153" s="11">
        <v>119</v>
      </c>
      <c r="J153" s="11">
        <v>315</v>
      </c>
      <c r="K153" s="12">
        <v>184</v>
      </c>
      <c r="L153" s="30">
        <v>238</v>
      </c>
      <c r="M153" s="31">
        <v>224</v>
      </c>
      <c r="N153" s="31">
        <v>212</v>
      </c>
      <c r="O153" s="31">
        <v>525</v>
      </c>
      <c r="P153" s="31">
        <v>295</v>
      </c>
      <c r="Q153" s="31">
        <v>281</v>
      </c>
      <c r="R153" s="31">
        <v>531</v>
      </c>
      <c r="S153" s="15"/>
      <c r="T153" s="16"/>
      <c r="U153" s="49" t="s">
        <v>237</v>
      </c>
      <c r="V153"/>
    </row>
    <row r="154" spans="1:22" ht="12.75">
      <c r="A154" s="52"/>
      <c r="B154" s="53" t="s">
        <v>238</v>
      </c>
      <c r="C154" s="51"/>
      <c r="D154" s="11">
        <v>2111</v>
      </c>
      <c r="E154" s="11">
        <v>236</v>
      </c>
      <c r="F154" s="11">
        <v>241</v>
      </c>
      <c r="G154" s="11">
        <v>137</v>
      </c>
      <c r="H154" s="11">
        <v>108</v>
      </c>
      <c r="I154" s="11">
        <v>62</v>
      </c>
      <c r="J154" s="11">
        <v>158</v>
      </c>
      <c r="K154" s="12">
        <v>100</v>
      </c>
      <c r="L154" s="30">
        <v>122</v>
      </c>
      <c r="M154" s="31">
        <v>102</v>
      </c>
      <c r="N154" s="31">
        <v>104</v>
      </c>
      <c r="O154" s="31">
        <v>234</v>
      </c>
      <c r="P154" s="31">
        <v>138</v>
      </c>
      <c r="Q154" s="31">
        <v>122</v>
      </c>
      <c r="R154" s="31">
        <v>247</v>
      </c>
      <c r="S154" s="15"/>
      <c r="T154" s="16"/>
      <c r="U154" s="49" t="s">
        <v>239</v>
      </c>
      <c r="V154"/>
    </row>
    <row r="155" spans="1:22" ht="12.75">
      <c r="A155" s="52"/>
      <c r="B155" s="53" t="s">
        <v>240</v>
      </c>
      <c r="C155" s="51"/>
      <c r="D155" s="11">
        <v>5410</v>
      </c>
      <c r="E155" s="11">
        <v>839</v>
      </c>
      <c r="F155" s="11">
        <v>499</v>
      </c>
      <c r="G155" s="11">
        <v>328</v>
      </c>
      <c r="H155" s="11">
        <v>316</v>
      </c>
      <c r="I155" s="11">
        <v>137</v>
      </c>
      <c r="J155" s="11">
        <v>374</v>
      </c>
      <c r="K155" s="12">
        <v>218</v>
      </c>
      <c r="L155" s="30">
        <v>302</v>
      </c>
      <c r="M155" s="31">
        <v>242</v>
      </c>
      <c r="N155" s="31">
        <v>245</v>
      </c>
      <c r="O155" s="31">
        <v>606</v>
      </c>
      <c r="P155" s="31">
        <v>351</v>
      </c>
      <c r="Q155" s="31">
        <v>332</v>
      </c>
      <c r="R155" s="31">
        <v>621</v>
      </c>
      <c r="S155" s="15"/>
      <c r="T155" s="16"/>
      <c r="U155" s="49" t="s">
        <v>241</v>
      </c>
      <c r="V155"/>
    </row>
    <row r="156" spans="1:22" ht="22.5">
      <c r="A156" s="52"/>
      <c r="B156" s="65" t="s">
        <v>310</v>
      </c>
      <c r="C156" s="51"/>
      <c r="D156" s="34">
        <v>27.921155786805983</v>
      </c>
      <c r="E156" s="34">
        <v>48.32991025198481</v>
      </c>
      <c r="F156" s="34">
        <v>21.713724810901322</v>
      </c>
      <c r="G156" s="34">
        <v>25.5457138375551</v>
      </c>
      <c r="H156" s="34">
        <v>30.45384796011424</v>
      </c>
      <c r="I156" s="34">
        <v>23.210682082294962</v>
      </c>
      <c r="J156" s="34">
        <v>22.79307138272141</v>
      </c>
      <c r="K156" s="35">
        <v>23.070858035927362</v>
      </c>
      <c r="L156" s="36">
        <v>28.506755993278635</v>
      </c>
      <c r="M156" s="37">
        <v>24.49506657801436</v>
      </c>
      <c r="N156" s="37">
        <v>22.398297934778626</v>
      </c>
      <c r="O156" s="37">
        <v>29.86286460406908</v>
      </c>
      <c r="P156" s="37">
        <v>27.874603271723768</v>
      </c>
      <c r="Q156" s="37">
        <v>23.68676469101436</v>
      </c>
      <c r="R156" s="37">
        <v>24.57988194696551</v>
      </c>
      <c r="S156" s="15"/>
      <c r="T156" s="16"/>
      <c r="U156" s="44" t="s">
        <v>311</v>
      </c>
      <c r="V156"/>
    </row>
    <row r="157" spans="1:22" ht="12.75">
      <c r="A157" s="52"/>
      <c r="B157" s="62" t="s">
        <v>242</v>
      </c>
      <c r="C157" s="29"/>
      <c r="D157" s="11">
        <f>1868+204</f>
        <v>2072</v>
      </c>
      <c r="E157" s="11">
        <f>257+32</f>
        <v>289</v>
      </c>
      <c r="F157" s="11">
        <f>188+18</f>
        <v>206</v>
      </c>
      <c r="G157" s="11">
        <f>114+12</f>
        <v>126</v>
      </c>
      <c r="H157" s="11">
        <f>100+15</f>
        <v>115</v>
      </c>
      <c r="I157" s="11">
        <v>71</v>
      </c>
      <c r="J157" s="11">
        <v>189</v>
      </c>
      <c r="K157" s="12">
        <v>100</v>
      </c>
      <c r="L157" s="30">
        <v>120</v>
      </c>
      <c r="M157" s="31">
        <v>100</v>
      </c>
      <c r="N157" s="31">
        <v>92</v>
      </c>
      <c r="O157" s="31">
        <f>188+16</f>
        <v>204</v>
      </c>
      <c r="P157" s="31">
        <f>115+9</f>
        <v>124</v>
      </c>
      <c r="Q157" s="31">
        <v>104</v>
      </c>
      <c r="R157" s="31">
        <f>213+19</f>
        <v>232</v>
      </c>
      <c r="S157" s="15"/>
      <c r="T157" s="16"/>
      <c r="U157" s="26" t="s">
        <v>243</v>
      </c>
      <c r="V157"/>
    </row>
    <row r="158" spans="1:22" ht="12.75">
      <c r="A158" s="63" t="s">
        <v>244</v>
      </c>
      <c r="B158" s="65"/>
      <c r="C158" s="51"/>
      <c r="D158" s="11"/>
      <c r="E158" s="11"/>
      <c r="F158" s="11"/>
      <c r="G158" s="11"/>
      <c r="H158" s="11"/>
      <c r="I158" s="11"/>
      <c r="J158" s="11"/>
      <c r="K158" s="12"/>
      <c r="L158" s="30"/>
      <c r="M158" s="31"/>
      <c r="N158" s="31"/>
      <c r="O158" s="31"/>
      <c r="P158" s="31"/>
      <c r="Q158" s="31"/>
      <c r="R158" s="31"/>
      <c r="S158" s="15"/>
      <c r="T158" s="95" t="s">
        <v>245</v>
      </c>
      <c r="U158" s="44"/>
      <c r="V158"/>
    </row>
    <row r="159" spans="1:22" ht="22.5">
      <c r="A159" s="52"/>
      <c r="B159" s="65" t="s">
        <v>308</v>
      </c>
      <c r="C159" s="51" t="s">
        <v>49</v>
      </c>
      <c r="D159" s="11">
        <v>4466699</v>
      </c>
      <c r="E159" s="11">
        <v>857827</v>
      </c>
      <c r="F159" s="11">
        <v>438369</v>
      </c>
      <c r="G159" s="11">
        <v>259647</v>
      </c>
      <c r="H159" s="11">
        <v>231747</v>
      </c>
      <c r="I159" s="11">
        <v>115207</v>
      </c>
      <c r="J159" s="11">
        <v>295831</v>
      </c>
      <c r="K159" s="12">
        <v>172335</v>
      </c>
      <c r="L159" s="30">
        <v>230531</v>
      </c>
      <c r="M159" s="31">
        <v>210404</v>
      </c>
      <c r="N159" s="31">
        <v>204567</v>
      </c>
      <c r="O159" s="31">
        <v>492865</v>
      </c>
      <c r="P159" s="31">
        <v>230288</v>
      </c>
      <c r="Q159" s="31">
        <v>243273</v>
      </c>
      <c r="R159" s="31">
        <v>483808</v>
      </c>
      <c r="S159" s="15" t="s">
        <v>50</v>
      </c>
      <c r="T159" s="16"/>
      <c r="U159" s="44" t="s">
        <v>246</v>
      </c>
      <c r="V159"/>
    </row>
    <row r="160" spans="1:22" ht="12.75">
      <c r="A160" s="52"/>
      <c r="B160" s="62" t="s">
        <v>309</v>
      </c>
      <c r="C160" s="51" t="s">
        <v>28</v>
      </c>
      <c r="D160" s="96">
        <v>6.772237155784809</v>
      </c>
      <c r="E160" s="96">
        <v>5.310862964019105</v>
      </c>
      <c r="F160" s="96">
        <v>6.174259209972508</v>
      </c>
      <c r="G160" s="96">
        <v>6.845192506095341</v>
      </c>
      <c r="H160" s="96">
        <v>6.826974929143029</v>
      </c>
      <c r="I160" s="96">
        <v>6.71670801966823</v>
      </c>
      <c r="J160" s="96">
        <v>6.796430375858338</v>
      </c>
      <c r="K160" s="97">
        <v>7.7232850481163045</v>
      </c>
      <c r="L160" s="98">
        <v>7.031538800564248</v>
      </c>
      <c r="M160" s="99">
        <v>6.892527435152152</v>
      </c>
      <c r="N160" s="99">
        <v>6.925758523298559</v>
      </c>
      <c r="O160" s="99">
        <v>7.221729143369027</v>
      </c>
      <c r="P160" s="99">
        <v>7.429082249837964</v>
      </c>
      <c r="Q160" s="99">
        <v>8.01453623695438</v>
      </c>
      <c r="R160" s="99">
        <v>7.863460156729218</v>
      </c>
      <c r="S160" s="15" t="s">
        <v>28</v>
      </c>
      <c r="T160" s="16"/>
      <c r="U160" s="26" t="s">
        <v>247</v>
      </c>
      <c r="V160"/>
    </row>
    <row r="161" spans="1:22" ht="12.75">
      <c r="A161" s="52"/>
      <c r="B161" s="53" t="s">
        <v>248</v>
      </c>
      <c r="C161" s="51" t="s">
        <v>28</v>
      </c>
      <c r="D161" s="96">
        <v>6.134195567124503</v>
      </c>
      <c r="E161" s="96">
        <v>4.951196293674247</v>
      </c>
      <c r="F161" s="96">
        <v>5.567462602735664</v>
      </c>
      <c r="G161" s="96">
        <v>6.1227965407828995</v>
      </c>
      <c r="H161" s="96">
        <v>6.053018020182733</v>
      </c>
      <c r="I161" s="96">
        <v>6.104851648212491</v>
      </c>
      <c r="J161" s="96">
        <v>6.212300127113486</v>
      </c>
      <c r="K161" s="97">
        <v>7.031017558585917</v>
      </c>
      <c r="L161" s="98">
        <v>6.33978029163522</v>
      </c>
      <c r="M161" s="99">
        <v>6.224610813951399</v>
      </c>
      <c r="N161" s="99">
        <v>6.198606866986875</v>
      </c>
      <c r="O161" s="99">
        <v>6.642666466921323</v>
      </c>
      <c r="P161" s="99">
        <v>6.693460196118927</v>
      </c>
      <c r="Q161" s="99">
        <v>7.155228786600814</v>
      </c>
      <c r="R161" s="99">
        <v>6.967909040334805</v>
      </c>
      <c r="S161" s="15" t="s">
        <v>28</v>
      </c>
      <c r="T161" s="16"/>
      <c r="U161" s="49" t="s">
        <v>249</v>
      </c>
      <c r="V161"/>
    </row>
    <row r="162" spans="1:22" ht="12.75">
      <c r="A162" s="52"/>
      <c r="B162" s="53" t="s">
        <v>250</v>
      </c>
      <c r="C162" s="51" t="s">
        <v>28</v>
      </c>
      <c r="D162" s="96">
        <v>0.23234810339713743</v>
      </c>
      <c r="E162" s="96">
        <v>0.1393881970421887</v>
      </c>
      <c r="F162" s="96">
        <v>0.2343750122066738</v>
      </c>
      <c r="G162" s="96">
        <v>0.2895184721553726</v>
      </c>
      <c r="H162" s="96">
        <v>0.3128801714623724</v>
      </c>
      <c r="I162" s="96">
        <v>0.21929080365288878</v>
      </c>
      <c r="J162" s="96">
        <v>0.23860902070938966</v>
      </c>
      <c r="K162" s="97">
        <v>0.26533698502955577</v>
      </c>
      <c r="L162" s="98">
        <v>0.2921165388091804</v>
      </c>
      <c r="M162" s="99">
        <v>0.25072443802177835</v>
      </c>
      <c r="N162" s="99">
        <v>0.2973778695006379</v>
      </c>
      <c r="O162" s="99">
        <v>0.21447924902050897</v>
      </c>
      <c r="P162" s="99">
        <v>0.2369635543914517</v>
      </c>
      <c r="Q162" s="99">
        <v>0.23946939593035144</v>
      </c>
      <c r="R162" s="99">
        <v>0.26206761971464737</v>
      </c>
      <c r="S162" s="15" t="s">
        <v>28</v>
      </c>
      <c r="T162" s="16"/>
      <c r="U162" s="49" t="s">
        <v>251</v>
      </c>
      <c r="V162"/>
    </row>
    <row r="163" spans="1:22" ht="12.75">
      <c r="A163" s="52"/>
      <c r="B163" s="53" t="s">
        <v>252</v>
      </c>
      <c r="C163" s="51" t="s">
        <v>28</v>
      </c>
      <c r="D163" s="96">
        <v>0.4056934852631679</v>
      </c>
      <c r="E163" s="96">
        <v>0.2202784733026685</v>
      </c>
      <c r="F163" s="96">
        <v>0.3724215950301705</v>
      </c>
      <c r="G163" s="96">
        <v>0.43287749315706875</v>
      </c>
      <c r="H163" s="96">
        <v>0.4610767374979245</v>
      </c>
      <c r="I163" s="96">
        <v>0.3925655678028506</v>
      </c>
      <c r="J163" s="96">
        <v>0.3455212280354625</v>
      </c>
      <c r="K163" s="97">
        <v>0.42693050450083087</v>
      </c>
      <c r="L163" s="98">
        <v>0.3996419701198478</v>
      </c>
      <c r="M163" s="99">
        <v>0.41719218317897494</v>
      </c>
      <c r="N163" s="99">
        <v>0.42977378681104644</v>
      </c>
      <c r="O163" s="99">
        <v>0.3645834274271943</v>
      </c>
      <c r="P163" s="99">
        <v>0.4986584993275841</v>
      </c>
      <c r="Q163" s="99">
        <v>0.6198380544232144</v>
      </c>
      <c r="R163" s="99">
        <v>0.6334834966797652</v>
      </c>
      <c r="S163" s="15" t="s">
        <v>28</v>
      </c>
      <c r="T163" s="16"/>
      <c r="U163" s="49" t="s">
        <v>253</v>
      </c>
      <c r="V163"/>
    </row>
    <row r="164" spans="1:22" ht="12.75">
      <c r="A164" s="63" t="s">
        <v>254</v>
      </c>
      <c r="B164" s="62"/>
      <c r="C164" s="51"/>
      <c r="D164" s="11"/>
      <c r="E164" s="11"/>
      <c r="F164" s="11"/>
      <c r="G164" s="11"/>
      <c r="H164" s="11"/>
      <c r="I164" s="11"/>
      <c r="J164" s="11"/>
      <c r="K164" s="12"/>
      <c r="L164" s="30"/>
      <c r="M164" s="31"/>
      <c r="N164" s="31"/>
      <c r="O164" s="31"/>
      <c r="P164" s="31"/>
      <c r="Q164" s="31"/>
      <c r="R164" s="31"/>
      <c r="S164" s="15"/>
      <c r="T164" s="95" t="s">
        <v>255</v>
      </c>
      <c r="U164" s="26"/>
      <c r="V164"/>
    </row>
    <row r="165" spans="1:22" ht="12.75">
      <c r="A165" s="52"/>
      <c r="B165" s="62" t="s">
        <v>256</v>
      </c>
      <c r="C165" s="51"/>
      <c r="D165" s="31">
        <v>1091</v>
      </c>
      <c r="E165" s="14">
        <v>46</v>
      </c>
      <c r="F165" s="14">
        <v>115</v>
      </c>
      <c r="G165" s="14">
        <v>63</v>
      </c>
      <c r="H165" s="14">
        <v>52</v>
      </c>
      <c r="I165" s="14">
        <v>37</v>
      </c>
      <c r="J165" s="14">
        <v>97</v>
      </c>
      <c r="K165" s="64">
        <v>44</v>
      </c>
      <c r="L165" s="13">
        <v>60</v>
      </c>
      <c r="M165" s="14">
        <v>46</v>
      </c>
      <c r="N165" s="14">
        <v>64</v>
      </c>
      <c r="O165" s="14">
        <v>136</v>
      </c>
      <c r="P165" s="14">
        <v>84</v>
      </c>
      <c r="Q165" s="14">
        <v>86</v>
      </c>
      <c r="R165" s="14">
        <v>161</v>
      </c>
      <c r="S165" s="15"/>
      <c r="T165" s="16"/>
      <c r="U165" s="26" t="s">
        <v>257</v>
      </c>
      <c r="V165"/>
    </row>
    <row r="166" spans="1:22" ht="12.75">
      <c r="A166" s="52"/>
      <c r="B166" s="75" t="s">
        <v>98</v>
      </c>
      <c r="C166" s="51"/>
      <c r="D166" s="31">
        <v>77399</v>
      </c>
      <c r="E166" s="31">
        <v>4933</v>
      </c>
      <c r="F166" s="31">
        <v>7851</v>
      </c>
      <c r="G166" s="31">
        <v>4442</v>
      </c>
      <c r="H166" s="31">
        <v>4105</v>
      </c>
      <c r="I166" s="31">
        <v>2519</v>
      </c>
      <c r="J166" s="31">
        <v>8217</v>
      </c>
      <c r="K166" s="68">
        <v>2499</v>
      </c>
      <c r="L166" s="30">
        <v>4077</v>
      </c>
      <c r="M166" s="31">
        <v>4151</v>
      </c>
      <c r="N166" s="31">
        <v>3755</v>
      </c>
      <c r="O166" s="31">
        <v>8928</v>
      </c>
      <c r="P166" s="31">
        <v>6231</v>
      </c>
      <c r="Q166" s="31">
        <v>5710</v>
      </c>
      <c r="R166" s="31">
        <v>9981</v>
      </c>
      <c r="S166" s="15"/>
      <c r="T166" s="16"/>
      <c r="U166" s="79" t="s">
        <v>177</v>
      </c>
      <c r="V166"/>
    </row>
    <row r="167" spans="1:22" ht="12.75">
      <c r="A167" s="52"/>
      <c r="B167" s="53" t="s">
        <v>258</v>
      </c>
      <c r="C167" s="51"/>
      <c r="D167" s="14">
        <v>354</v>
      </c>
      <c r="E167" s="14">
        <v>19</v>
      </c>
      <c r="F167" s="14">
        <v>49</v>
      </c>
      <c r="G167" s="14">
        <v>27</v>
      </c>
      <c r="H167" s="14">
        <v>14</v>
      </c>
      <c r="I167" s="14">
        <v>8</v>
      </c>
      <c r="J167" s="14">
        <v>34</v>
      </c>
      <c r="K167" s="64">
        <v>12</v>
      </c>
      <c r="L167" s="13">
        <v>29</v>
      </c>
      <c r="M167" s="14">
        <v>14</v>
      </c>
      <c r="N167" s="14">
        <v>26</v>
      </c>
      <c r="O167" s="14">
        <v>25</v>
      </c>
      <c r="P167" s="14">
        <v>28</v>
      </c>
      <c r="Q167" s="14">
        <v>27</v>
      </c>
      <c r="R167" s="14">
        <v>42</v>
      </c>
      <c r="S167" s="15"/>
      <c r="T167" s="16"/>
      <c r="U167" s="49" t="s">
        <v>259</v>
      </c>
      <c r="V167"/>
    </row>
    <row r="168" spans="1:22" ht="12.75">
      <c r="A168" s="52"/>
      <c r="B168" s="75" t="s">
        <v>98</v>
      </c>
      <c r="C168" s="51"/>
      <c r="D168" s="31">
        <v>37258</v>
      </c>
      <c r="E168" s="31">
        <v>2547</v>
      </c>
      <c r="F168" s="31">
        <v>4471</v>
      </c>
      <c r="G168" s="31">
        <v>2697</v>
      </c>
      <c r="H168" s="31">
        <v>1296</v>
      </c>
      <c r="I168" s="31">
        <v>629</v>
      </c>
      <c r="J168" s="31">
        <v>3957</v>
      </c>
      <c r="K168" s="68">
        <v>1095</v>
      </c>
      <c r="L168" s="30">
        <v>2351</v>
      </c>
      <c r="M168" s="31">
        <v>1856</v>
      </c>
      <c r="N168" s="31">
        <v>2573</v>
      </c>
      <c r="O168" s="31">
        <v>3565</v>
      </c>
      <c r="P168" s="31">
        <v>2862</v>
      </c>
      <c r="Q168" s="31">
        <v>2624</v>
      </c>
      <c r="R168" s="31">
        <v>4735</v>
      </c>
      <c r="S168" s="15"/>
      <c r="T168" s="16"/>
      <c r="U168" s="79" t="s">
        <v>177</v>
      </c>
      <c r="V168"/>
    </row>
    <row r="169" spans="1:22" ht="12.75">
      <c r="A169" s="52"/>
      <c r="B169" s="62" t="s">
        <v>260</v>
      </c>
      <c r="C169" s="51" t="s">
        <v>49</v>
      </c>
      <c r="D169" s="31">
        <v>2577798</v>
      </c>
      <c r="E169" s="31">
        <v>290563</v>
      </c>
      <c r="F169" s="31">
        <v>286876</v>
      </c>
      <c r="G169" s="31">
        <v>153705</v>
      </c>
      <c r="H169" s="31">
        <v>140564</v>
      </c>
      <c r="I169" s="31">
        <v>69407</v>
      </c>
      <c r="J169" s="31">
        <v>198493</v>
      </c>
      <c r="K169" s="68">
        <v>103346</v>
      </c>
      <c r="L169" s="30">
        <v>143973</v>
      </c>
      <c r="M169" s="31">
        <v>129639</v>
      </c>
      <c r="N169" s="31">
        <v>132168</v>
      </c>
      <c r="O169" s="31">
        <v>295739</v>
      </c>
      <c r="P169" s="31">
        <v>160261</v>
      </c>
      <c r="Q169" s="31">
        <v>153560</v>
      </c>
      <c r="R169" s="31">
        <v>319504</v>
      </c>
      <c r="S169" s="15" t="s">
        <v>50</v>
      </c>
      <c r="T169" s="16"/>
      <c r="U169" s="26" t="s">
        <v>261</v>
      </c>
      <c r="V169"/>
    </row>
    <row r="170" spans="1:22" ht="12.75">
      <c r="A170" s="52"/>
      <c r="B170" s="53" t="s">
        <v>262</v>
      </c>
      <c r="C170" s="51"/>
      <c r="D170" s="31">
        <v>1335280</v>
      </c>
      <c r="E170" s="31">
        <v>165423</v>
      </c>
      <c r="F170" s="31">
        <v>143785</v>
      </c>
      <c r="G170" s="31">
        <v>78547</v>
      </c>
      <c r="H170" s="31">
        <v>74761</v>
      </c>
      <c r="I170" s="31">
        <v>37854</v>
      </c>
      <c r="J170" s="31">
        <v>99563</v>
      </c>
      <c r="K170" s="68">
        <v>52041</v>
      </c>
      <c r="L170" s="30">
        <v>74316</v>
      </c>
      <c r="M170" s="31">
        <v>68735</v>
      </c>
      <c r="N170" s="31">
        <v>69844</v>
      </c>
      <c r="O170" s="31">
        <v>150932</v>
      </c>
      <c r="P170" s="31">
        <v>83380</v>
      </c>
      <c r="Q170" s="31">
        <v>78682</v>
      </c>
      <c r="R170" s="31">
        <v>157417</v>
      </c>
      <c r="S170" s="15"/>
      <c r="T170" s="16"/>
      <c r="U170" s="49" t="s">
        <v>263</v>
      </c>
      <c r="V170"/>
    </row>
    <row r="171" spans="1:22" ht="12.75">
      <c r="A171" s="52"/>
      <c r="B171" s="62" t="s">
        <v>264</v>
      </c>
      <c r="C171" s="51" t="s">
        <v>91</v>
      </c>
      <c r="D171" s="31">
        <v>6703</v>
      </c>
      <c r="E171" s="31">
        <v>7108</v>
      </c>
      <c r="F171" s="31">
        <v>6691</v>
      </c>
      <c r="G171" s="31">
        <v>6618.531823948473</v>
      </c>
      <c r="H171" s="31">
        <v>6706.45709427734</v>
      </c>
      <c r="I171" s="31">
        <v>6635.916723097094</v>
      </c>
      <c r="J171" s="31">
        <v>6670.557445350718</v>
      </c>
      <c r="K171" s="68">
        <v>6622.688909101465</v>
      </c>
      <c r="L171" s="30">
        <v>6660.500107659075</v>
      </c>
      <c r="M171" s="31">
        <v>6618.398668610526</v>
      </c>
      <c r="N171" s="31">
        <v>6618.505614066945</v>
      </c>
      <c r="O171" s="31">
        <v>6596.700441943741</v>
      </c>
      <c r="P171" s="31">
        <v>6575.136595927893</v>
      </c>
      <c r="Q171" s="31">
        <v>6568.66153295129</v>
      </c>
      <c r="R171" s="31">
        <v>6763.3043623867</v>
      </c>
      <c r="S171" s="15" t="s">
        <v>92</v>
      </c>
      <c r="T171" s="16"/>
      <c r="U171" s="26" t="s">
        <v>265</v>
      </c>
      <c r="V171"/>
    </row>
    <row r="172" spans="1:22" ht="12.75">
      <c r="A172" s="52"/>
      <c r="B172" s="53" t="s">
        <v>262</v>
      </c>
      <c r="C172" s="51"/>
      <c r="D172" s="31">
        <v>6833</v>
      </c>
      <c r="E172" s="31">
        <v>7274</v>
      </c>
      <c r="F172" s="31">
        <v>6817</v>
      </c>
      <c r="G172" s="31">
        <v>6722.7625116172485</v>
      </c>
      <c r="H172" s="31">
        <v>6791.317357980765</v>
      </c>
      <c r="I172" s="31">
        <v>6769.763723780842</v>
      </c>
      <c r="J172" s="31">
        <v>6860.7782208250055</v>
      </c>
      <c r="K172" s="68">
        <v>6757.250014411714</v>
      </c>
      <c r="L172" s="30">
        <v>6725.318343290812</v>
      </c>
      <c r="M172" s="31">
        <v>6681.021357387066</v>
      </c>
      <c r="N172" s="31">
        <v>6650.452408224042</v>
      </c>
      <c r="O172" s="31">
        <v>6755.882384120001</v>
      </c>
      <c r="P172" s="31">
        <v>6666.21795394579</v>
      </c>
      <c r="Q172" s="31">
        <v>6669.402633385018</v>
      </c>
      <c r="R172" s="31">
        <v>6927.631145301969</v>
      </c>
      <c r="S172" s="15"/>
      <c r="T172" s="16"/>
      <c r="U172" s="49" t="s">
        <v>263</v>
      </c>
      <c r="V172"/>
    </row>
    <row r="173" spans="1:22" ht="12.75">
      <c r="A173" s="63" t="s">
        <v>266</v>
      </c>
      <c r="B173" s="62"/>
      <c r="C173" s="51"/>
      <c r="D173" s="14"/>
      <c r="E173" s="14"/>
      <c r="F173" s="14"/>
      <c r="G173" s="14"/>
      <c r="H173" s="14"/>
      <c r="I173" s="14"/>
      <c r="J173" s="14"/>
      <c r="K173" s="64"/>
      <c r="L173" s="13"/>
      <c r="M173" s="14"/>
      <c r="N173" s="14"/>
      <c r="O173" s="14"/>
      <c r="P173" s="14"/>
      <c r="Q173" s="14"/>
      <c r="R173" s="14"/>
      <c r="S173" s="15"/>
      <c r="T173" s="73" t="s">
        <v>267</v>
      </c>
      <c r="U173" s="26"/>
      <c r="V173"/>
    </row>
    <row r="174" spans="1:22" ht="12.75">
      <c r="A174" s="52"/>
      <c r="B174" s="62" t="s">
        <v>268</v>
      </c>
      <c r="C174" s="51"/>
      <c r="D174" s="31">
        <v>372001</v>
      </c>
      <c r="E174" s="31">
        <v>102847</v>
      </c>
      <c r="F174" s="31">
        <v>42149</v>
      </c>
      <c r="G174" s="31">
        <v>16266</v>
      </c>
      <c r="H174" s="31">
        <v>16006</v>
      </c>
      <c r="I174" s="31">
        <v>11135</v>
      </c>
      <c r="J174" s="31">
        <v>31460</v>
      </c>
      <c r="K174" s="68">
        <v>16415</v>
      </c>
      <c r="L174" s="30">
        <v>13307</v>
      </c>
      <c r="M174" s="31">
        <v>11285</v>
      </c>
      <c r="N174" s="31">
        <v>8971</v>
      </c>
      <c r="O174" s="31">
        <v>35427</v>
      </c>
      <c r="P174" s="31">
        <v>16535</v>
      </c>
      <c r="Q174" s="31">
        <v>12493</v>
      </c>
      <c r="R174" s="31">
        <v>37705</v>
      </c>
      <c r="S174" s="15"/>
      <c r="T174" s="16"/>
      <c r="U174" s="100" t="s">
        <v>269</v>
      </c>
      <c r="V174"/>
    </row>
    <row r="175" spans="1:22" ht="12.75">
      <c r="A175" s="52"/>
      <c r="B175" s="75" t="s">
        <v>169</v>
      </c>
      <c r="C175" s="51"/>
      <c r="D175" s="54">
        <v>36.46791900300899</v>
      </c>
      <c r="E175" s="54">
        <v>88.75302036589576</v>
      </c>
      <c r="F175" s="54">
        <v>37.44131611791408</v>
      </c>
      <c r="G175" s="54">
        <v>26.034847577859654</v>
      </c>
      <c r="H175" s="54">
        <v>29.13524425295202</v>
      </c>
      <c r="I175" s="54">
        <v>36.65710871375851</v>
      </c>
      <c r="J175" s="54">
        <v>38.39197893200495</v>
      </c>
      <c r="K175" s="55">
        <v>38.405027397067975</v>
      </c>
      <c r="L175" s="56">
        <v>24.251956449631674</v>
      </c>
      <c r="M175" s="54">
        <v>22.26501384041401</v>
      </c>
      <c r="N175" s="54">
        <v>17.319903698941424</v>
      </c>
      <c r="O175" s="54">
        <v>31.55352128105854</v>
      </c>
      <c r="P175" s="54">
        <v>25.941283430681786</v>
      </c>
      <c r="Q175" s="54">
        <v>21.051194861304424</v>
      </c>
      <c r="R175" s="54">
        <v>29.821718246652225</v>
      </c>
      <c r="S175" s="15"/>
      <c r="T175" s="16"/>
      <c r="U175" s="79" t="s">
        <v>66</v>
      </c>
      <c r="V175"/>
    </row>
    <row r="176" spans="1:22" ht="12.75">
      <c r="A176" s="52"/>
      <c r="B176" s="62" t="s">
        <v>270</v>
      </c>
      <c r="C176" s="51"/>
      <c r="D176" s="31">
        <v>190718</v>
      </c>
      <c r="E176" s="31">
        <v>35888</v>
      </c>
      <c r="F176" s="31">
        <v>24680</v>
      </c>
      <c r="G176" s="31">
        <v>12519</v>
      </c>
      <c r="H176" s="31">
        <v>12320</v>
      </c>
      <c r="I176" s="31">
        <v>5693</v>
      </c>
      <c r="J176" s="31">
        <v>13702</v>
      </c>
      <c r="K176" s="68">
        <v>8642</v>
      </c>
      <c r="L176" s="30">
        <v>9087</v>
      </c>
      <c r="M176" s="31">
        <v>7892</v>
      </c>
      <c r="N176" s="31">
        <v>7904</v>
      </c>
      <c r="O176" s="31">
        <v>17248</v>
      </c>
      <c r="P176" s="31">
        <v>9089</v>
      </c>
      <c r="Q176" s="31">
        <v>7868</v>
      </c>
      <c r="R176" s="31">
        <v>18186</v>
      </c>
      <c r="S176" s="15"/>
      <c r="T176" s="16"/>
      <c r="U176" s="26" t="s">
        <v>271</v>
      </c>
      <c r="V176"/>
    </row>
    <row r="177" spans="1:22" ht="12.75">
      <c r="A177" s="52"/>
      <c r="B177" s="75" t="s">
        <v>169</v>
      </c>
      <c r="C177" s="51"/>
      <c r="D177" s="37">
        <v>18.69642440857919</v>
      </c>
      <c r="E177" s="37">
        <v>30.969968933379356</v>
      </c>
      <c r="F177" s="37">
        <v>21.923454454201032</v>
      </c>
      <c r="G177" s="37">
        <v>20.03751732615425</v>
      </c>
      <c r="H177" s="37">
        <v>22.425728426613077</v>
      </c>
      <c r="I177" s="37">
        <v>18.74170811921214</v>
      </c>
      <c r="J177" s="37">
        <v>16.72113462575753</v>
      </c>
      <c r="K177" s="92">
        <v>20.219082958602584</v>
      </c>
      <c r="L177" s="36">
        <v>16.561022639047344</v>
      </c>
      <c r="M177" s="37">
        <v>15.570712381794184</v>
      </c>
      <c r="N177" s="37">
        <v>15.259895088221269</v>
      </c>
      <c r="O177" s="37">
        <v>15.362156972244266</v>
      </c>
      <c r="P177" s="37">
        <v>14.259469313665965</v>
      </c>
      <c r="Q177" s="37">
        <v>13.257888511065651</v>
      </c>
      <c r="R177" s="37">
        <v>14.383709535436079</v>
      </c>
      <c r="S177" s="15"/>
      <c r="T177" s="16"/>
      <c r="U177" s="79" t="s">
        <v>66</v>
      </c>
      <c r="V177"/>
    </row>
    <row r="178" spans="1:22" ht="12.75">
      <c r="A178" s="52"/>
      <c r="B178" s="53" t="s">
        <v>272</v>
      </c>
      <c r="C178" s="51" t="s">
        <v>49</v>
      </c>
      <c r="D178" s="31">
        <v>1314</v>
      </c>
      <c r="E178" s="31">
        <v>82</v>
      </c>
      <c r="F178" s="31">
        <v>203</v>
      </c>
      <c r="G178" s="31">
        <v>128</v>
      </c>
      <c r="H178" s="31">
        <v>73</v>
      </c>
      <c r="I178" s="31">
        <v>35</v>
      </c>
      <c r="J178" s="31">
        <v>107</v>
      </c>
      <c r="K178" s="68">
        <v>50</v>
      </c>
      <c r="L178" s="30">
        <v>102</v>
      </c>
      <c r="M178" s="31">
        <v>53</v>
      </c>
      <c r="N178" s="31">
        <v>67</v>
      </c>
      <c r="O178" s="31">
        <v>128</v>
      </c>
      <c r="P178" s="31">
        <v>91</v>
      </c>
      <c r="Q178" s="31">
        <v>73</v>
      </c>
      <c r="R178" s="31">
        <v>122</v>
      </c>
      <c r="S178" s="15" t="s">
        <v>50</v>
      </c>
      <c r="T178" s="16"/>
      <c r="U178" s="49" t="s">
        <v>273</v>
      </c>
      <c r="V178"/>
    </row>
    <row r="179" spans="1:22" ht="12.75">
      <c r="A179" s="52"/>
      <c r="B179" s="53" t="s">
        <v>274</v>
      </c>
      <c r="C179" s="51" t="s">
        <v>49</v>
      </c>
      <c r="D179" s="31">
        <v>5492</v>
      </c>
      <c r="E179" s="31">
        <v>477</v>
      </c>
      <c r="F179" s="31">
        <v>888</v>
      </c>
      <c r="G179" s="31">
        <v>444</v>
      </c>
      <c r="H179" s="31">
        <v>279</v>
      </c>
      <c r="I179" s="31">
        <v>183</v>
      </c>
      <c r="J179" s="31">
        <v>466</v>
      </c>
      <c r="K179" s="68">
        <v>238</v>
      </c>
      <c r="L179" s="30">
        <v>339</v>
      </c>
      <c r="M179" s="31">
        <v>281</v>
      </c>
      <c r="N179" s="31">
        <v>329</v>
      </c>
      <c r="O179" s="31">
        <v>469</v>
      </c>
      <c r="P179" s="31">
        <v>355</v>
      </c>
      <c r="Q179" s="31">
        <v>275</v>
      </c>
      <c r="R179" s="31">
        <v>469</v>
      </c>
      <c r="S179" s="15" t="s">
        <v>50</v>
      </c>
      <c r="T179" s="16"/>
      <c r="U179" s="49" t="s">
        <v>275</v>
      </c>
      <c r="V179"/>
    </row>
    <row r="180" spans="1:22" ht="12.75">
      <c r="A180" s="52"/>
      <c r="B180" s="53" t="s">
        <v>276</v>
      </c>
      <c r="C180" s="51" t="s">
        <v>277</v>
      </c>
      <c r="D180" s="37">
        <v>8891.2037</v>
      </c>
      <c r="E180" s="37">
        <v>1883.4456</v>
      </c>
      <c r="F180" s="37">
        <v>1344.9936</v>
      </c>
      <c r="G180" s="37">
        <v>566.6318</v>
      </c>
      <c r="H180" s="37">
        <v>615.1963000000001</v>
      </c>
      <c r="I180" s="37">
        <v>247.7671</v>
      </c>
      <c r="J180" s="37">
        <v>487.3099</v>
      </c>
      <c r="K180" s="92">
        <v>337.35</v>
      </c>
      <c r="L180" s="36">
        <v>431.4309</v>
      </c>
      <c r="M180" s="37">
        <v>312.0066</v>
      </c>
      <c r="N180" s="37">
        <v>447.8263</v>
      </c>
      <c r="O180" s="37">
        <v>804.2083</v>
      </c>
      <c r="P180" s="37">
        <v>405.268</v>
      </c>
      <c r="Q180" s="37">
        <v>344.7625</v>
      </c>
      <c r="R180" s="37">
        <v>663.0068</v>
      </c>
      <c r="S180" s="15" t="s">
        <v>278</v>
      </c>
      <c r="T180" s="16"/>
      <c r="U180" s="49" t="s">
        <v>279</v>
      </c>
      <c r="V180"/>
    </row>
    <row r="181" spans="1:22" ht="12.75">
      <c r="A181" s="52"/>
      <c r="B181" s="62" t="s">
        <v>280</v>
      </c>
      <c r="C181" s="51"/>
      <c r="D181" s="31">
        <v>19132</v>
      </c>
      <c r="E181" s="31">
        <v>2297</v>
      </c>
      <c r="F181" s="31">
        <v>2405</v>
      </c>
      <c r="G181" s="31">
        <v>1114</v>
      </c>
      <c r="H181" s="31">
        <v>1024</v>
      </c>
      <c r="I181" s="31">
        <v>845</v>
      </c>
      <c r="J181" s="31">
        <v>2323</v>
      </c>
      <c r="K181" s="68">
        <v>910</v>
      </c>
      <c r="L181" s="30">
        <v>888</v>
      </c>
      <c r="M181" s="31">
        <v>622</v>
      </c>
      <c r="N181" s="31">
        <v>712</v>
      </c>
      <c r="O181" s="31">
        <v>1872</v>
      </c>
      <c r="P181" s="31">
        <v>1045</v>
      </c>
      <c r="Q181" s="31">
        <v>666</v>
      </c>
      <c r="R181" s="31">
        <v>2409</v>
      </c>
      <c r="S181" s="15"/>
      <c r="T181" s="16"/>
      <c r="U181" s="87" t="s">
        <v>281</v>
      </c>
      <c r="V181"/>
    </row>
    <row r="182" spans="1:22" ht="12.75">
      <c r="A182" s="52"/>
      <c r="B182" s="53" t="s">
        <v>272</v>
      </c>
      <c r="C182" s="51" t="s">
        <v>49</v>
      </c>
      <c r="D182" s="31">
        <v>109</v>
      </c>
      <c r="E182" s="31">
        <v>9</v>
      </c>
      <c r="F182" s="31">
        <v>13</v>
      </c>
      <c r="G182" s="31">
        <v>14</v>
      </c>
      <c r="H182" s="31">
        <v>5</v>
      </c>
      <c r="I182" s="31">
        <v>4</v>
      </c>
      <c r="J182" s="31">
        <v>11</v>
      </c>
      <c r="K182" s="68">
        <v>5</v>
      </c>
      <c r="L182" s="30">
        <v>1</v>
      </c>
      <c r="M182" s="31">
        <v>4</v>
      </c>
      <c r="N182" s="31">
        <v>4</v>
      </c>
      <c r="O182" s="31">
        <v>20</v>
      </c>
      <c r="P182" s="31">
        <v>6</v>
      </c>
      <c r="Q182" s="31">
        <v>5</v>
      </c>
      <c r="R182" s="31">
        <v>8</v>
      </c>
      <c r="S182" s="15"/>
      <c r="T182" s="16"/>
      <c r="U182" s="49" t="s">
        <v>273</v>
      </c>
      <c r="V182"/>
    </row>
    <row r="183" spans="1:22" ht="12.75">
      <c r="A183" s="52"/>
      <c r="B183" s="53" t="s">
        <v>276</v>
      </c>
      <c r="C183" s="51" t="s">
        <v>277</v>
      </c>
      <c r="D183" s="37">
        <v>3731.9149793292004</v>
      </c>
      <c r="E183" s="37">
        <v>166.83553</v>
      </c>
      <c r="F183" s="37">
        <v>228.25302</v>
      </c>
      <c r="G183" s="37">
        <v>39.59245</v>
      </c>
      <c r="H183" s="37">
        <v>94.3852</v>
      </c>
      <c r="I183" s="37">
        <v>34.06153</v>
      </c>
      <c r="J183" s="37">
        <v>2305.9222</v>
      </c>
      <c r="K183" s="92">
        <v>57.2503</v>
      </c>
      <c r="L183" s="36">
        <v>76.9464293292</v>
      </c>
      <c r="M183" s="37">
        <v>44.6772</v>
      </c>
      <c r="N183" s="37">
        <v>98.61518</v>
      </c>
      <c r="O183" s="37">
        <v>95.25957000000001</v>
      </c>
      <c r="P183" s="37">
        <v>90.7117</v>
      </c>
      <c r="Q183" s="37">
        <v>108.13517</v>
      </c>
      <c r="R183" s="37">
        <v>291.2695</v>
      </c>
      <c r="S183" s="15" t="s">
        <v>282</v>
      </c>
      <c r="T183" s="16"/>
      <c r="U183" s="49" t="s">
        <v>279</v>
      </c>
      <c r="V183"/>
    </row>
    <row r="184" spans="2:24" ht="12.75">
      <c r="B184" s="84" t="s">
        <v>337</v>
      </c>
      <c r="C184" s="5"/>
      <c r="D184" s="5"/>
      <c r="E184" s="5"/>
      <c r="F184" s="5"/>
      <c r="G184" s="69"/>
      <c r="H184" s="5"/>
      <c r="I184" s="5"/>
      <c r="J184" s="5"/>
      <c r="K184" s="5"/>
      <c r="L184" s="5"/>
      <c r="M184" s="5"/>
      <c r="N184" s="86" t="s">
        <v>322</v>
      </c>
      <c r="Q184" s="5"/>
      <c r="R184" s="70"/>
      <c r="X184" s="5"/>
    </row>
    <row r="185" spans="2:18" ht="12.75">
      <c r="B185" s="84" t="s">
        <v>339</v>
      </c>
      <c r="D185" s="5"/>
      <c r="E185" s="5"/>
      <c r="N185" s="86" t="s">
        <v>323</v>
      </c>
      <c r="R185" s="133"/>
    </row>
    <row r="186" spans="2:18" ht="12.75">
      <c r="B186" s="69" t="s">
        <v>344</v>
      </c>
      <c r="C186" s="52"/>
      <c r="N186" s="113" t="s">
        <v>324</v>
      </c>
      <c r="R186" s="133"/>
    </row>
    <row r="187" spans="2:17" ht="12.75">
      <c r="B187" s="69" t="s">
        <v>358</v>
      </c>
      <c r="E187" s="5"/>
      <c r="F187" s="5"/>
      <c r="H187" s="5"/>
      <c r="L187" s="5"/>
      <c r="N187" s="86" t="s">
        <v>370</v>
      </c>
      <c r="O187" s="86"/>
      <c r="Q187" s="5"/>
    </row>
    <row r="188" spans="2:17" ht="12.75">
      <c r="B188" s="69" t="s">
        <v>359</v>
      </c>
      <c r="C188" s="52"/>
      <c r="D188" s="5"/>
      <c r="E188" s="5"/>
      <c r="F188" s="5"/>
      <c r="H188" s="5"/>
      <c r="L188" s="5"/>
      <c r="N188" s="86" t="s">
        <v>335</v>
      </c>
      <c r="O188" s="86"/>
      <c r="Q188" s="5"/>
    </row>
    <row r="189" spans="2:27" ht="12.75">
      <c r="B189" s="69" t="s">
        <v>360</v>
      </c>
      <c r="G189" s="136"/>
      <c r="N189" s="134" t="s">
        <v>369</v>
      </c>
      <c r="O189" s="133"/>
      <c r="Q189" s="5"/>
      <c r="R189" s="5"/>
      <c r="X189" s="5"/>
      <c r="Y189" s="5"/>
      <c r="AA189" s="5"/>
    </row>
    <row r="190" spans="2:27" ht="12.75">
      <c r="B190" s="84" t="s">
        <v>361</v>
      </c>
      <c r="C190" s="5"/>
      <c r="D190" s="5"/>
      <c r="N190" s="85" t="s">
        <v>368</v>
      </c>
      <c r="Q190" s="5"/>
      <c r="R190" s="5"/>
      <c r="X190" s="5"/>
      <c r="Y190" s="5"/>
      <c r="AA190" s="5"/>
    </row>
    <row r="191" spans="2:14" ht="12.75">
      <c r="B191" s="84" t="s">
        <v>362</v>
      </c>
      <c r="C191" s="5"/>
      <c r="D191" s="5"/>
      <c r="N191" s="85" t="s">
        <v>367</v>
      </c>
    </row>
    <row r="192" spans="2:26" ht="12.75">
      <c r="B192" s="69" t="s">
        <v>363</v>
      </c>
      <c r="C192"/>
      <c r="D192"/>
      <c r="E192" s="5"/>
      <c r="F192" s="5"/>
      <c r="G192" s="69"/>
      <c r="H192" s="5"/>
      <c r="I192" s="5"/>
      <c r="J192" s="5"/>
      <c r="K192" s="5"/>
      <c r="L192" s="5"/>
      <c r="N192" s="85" t="s">
        <v>366</v>
      </c>
      <c r="Q192" s="5"/>
      <c r="R192" s="5"/>
      <c r="X192" s="5"/>
      <c r="Y192" s="70"/>
      <c r="Z192" s="5"/>
    </row>
    <row r="193" spans="2:17" ht="12.75">
      <c r="B193" s="69" t="s">
        <v>364</v>
      </c>
      <c r="C193"/>
      <c r="D193"/>
      <c r="E193"/>
      <c r="F193"/>
      <c r="G193"/>
      <c r="H193"/>
      <c r="I193"/>
      <c r="J193"/>
      <c r="K193"/>
      <c r="L193"/>
      <c r="M193"/>
      <c r="N193" s="86" t="s">
        <v>365</v>
      </c>
      <c r="O193"/>
      <c r="Q193" s="5"/>
    </row>
    <row r="216" ht="12.75">
      <c r="V216" s="112"/>
    </row>
    <row r="217" ht="12.75">
      <c r="V217" s="112"/>
    </row>
    <row r="218" ht="12.75">
      <c r="V218" s="112"/>
    </row>
  </sheetData>
  <mergeCells count="34">
    <mergeCell ref="E95:F95"/>
    <mergeCell ref="T99:U99"/>
    <mergeCell ref="B54:B55"/>
    <mergeCell ref="S54:S55"/>
    <mergeCell ref="A68:B68"/>
    <mergeCell ref="E90:F90"/>
    <mergeCell ref="E91:F91"/>
    <mergeCell ref="E92:F92"/>
    <mergeCell ref="E93:F93"/>
    <mergeCell ref="E94:F94"/>
    <mergeCell ref="I6:I8"/>
    <mergeCell ref="J6:J8"/>
    <mergeCell ref="U54:U55"/>
    <mergeCell ref="T68:U68"/>
    <mergeCell ref="P6:P8"/>
    <mergeCell ref="Q6:Q8"/>
    <mergeCell ref="R6:R8"/>
    <mergeCell ref="O6:O8"/>
    <mergeCell ref="L5:R5"/>
    <mergeCell ref="S5:S8"/>
    <mergeCell ref="T5:U8"/>
    <mergeCell ref="L6:L8"/>
    <mergeCell ref="M6:M8"/>
    <mergeCell ref="N6:N8"/>
    <mergeCell ref="K6:K8"/>
    <mergeCell ref="A5:B8"/>
    <mergeCell ref="C5:C8"/>
    <mergeCell ref="D5:D6"/>
    <mergeCell ref="E5:K5"/>
    <mergeCell ref="D7:D8"/>
    <mergeCell ref="E6:E8"/>
    <mergeCell ref="F6:F8"/>
    <mergeCell ref="G6:G8"/>
    <mergeCell ref="H6:H8"/>
  </mergeCells>
  <printOptions/>
  <pageMargins left="0.21" right="0.34" top="1" bottom="1" header="0.4921259845" footer="0.4921259845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.</cp:lastModifiedBy>
  <cp:lastPrinted>2003-11-04T08:10:59Z</cp:lastPrinted>
  <dcterms:created xsi:type="dcterms:W3CDTF">2001-11-21T11:51:03Z</dcterms:created>
  <dcterms:modified xsi:type="dcterms:W3CDTF">2004-04-26T13:54:39Z</dcterms:modified>
  <cp:category/>
  <cp:version/>
  <cp:contentType/>
  <cp:contentStatus/>
</cp:coreProperties>
</file>