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unkce" sheetId="1" r:id="rId1"/>
    <sheet name="ortodroma" sheetId="2" r:id="rId2"/>
    <sheet name="ort lepe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<sst xmlns="http://schemas.openxmlformats.org/spreadsheetml/2006/main" count="43" uniqueCount="31">
  <si>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x</t>
  </si>
  <si>
    <t>sinx</t>
  </si>
  <si>
    <r>
      <t>x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+x</t>
    </r>
  </si>
  <si>
    <t>ln x</t>
  </si>
  <si>
    <t>A</t>
  </si>
  <si>
    <t>B</t>
  </si>
  <si>
    <t>zem. šířka ve stupních</t>
  </si>
  <si>
    <t>zem. délka ve stupních</t>
  </si>
  <si>
    <t>delta A</t>
  </si>
  <si>
    <t>delta B</t>
  </si>
  <si>
    <t>lambda B - lambda A</t>
  </si>
  <si>
    <t>cos delta</t>
  </si>
  <si>
    <t>delta v rad</t>
  </si>
  <si>
    <t>R</t>
  </si>
  <si>
    <t>délka ort v km</t>
  </si>
  <si>
    <t>delta A (90-fiA)*pi/180</t>
  </si>
  <si>
    <t>zem. šířka A ve stupních</t>
  </si>
  <si>
    <t>zem. šířka B ve stupních</t>
  </si>
  <si>
    <t>delta B (90-fiB)*pi/180</t>
  </si>
  <si>
    <t>Poloměr zeměkoule</t>
  </si>
  <si>
    <r>
      <t>ln x</t>
    </r>
    <r>
      <rPr>
        <vertAlign val="superscript"/>
        <sz val="10"/>
        <rFont val="Arial CE"/>
        <family val="2"/>
      </rPr>
      <t>2</t>
    </r>
  </si>
  <si>
    <r>
      <t>ln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x</t>
    </r>
  </si>
  <si>
    <r>
      <t>ln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sin</t>
    </r>
    <r>
      <rPr>
        <vertAlign val="superscript"/>
        <sz val="10"/>
        <rFont val="Arial CE"/>
        <family val="2"/>
      </rPr>
      <t>4</t>
    </r>
    <r>
      <rPr>
        <sz val="10"/>
        <rFont val="Arial CE"/>
        <family val="0"/>
      </rPr>
      <t>x</t>
    </r>
  </si>
  <si>
    <r>
      <t>B</t>
    </r>
    <r>
      <rPr>
        <vertAlign val="subscript"/>
        <sz val="10"/>
        <color indexed="12"/>
        <rFont val="Arial CE"/>
        <family val="2"/>
      </rPr>
      <t>1</t>
    </r>
  </si>
  <si>
    <r>
      <t>B</t>
    </r>
    <r>
      <rPr>
        <vertAlign val="subscript"/>
        <sz val="10"/>
        <color indexed="12"/>
        <rFont val="Arial CE"/>
        <family val="2"/>
      </rPr>
      <t>2</t>
    </r>
  </si>
  <si>
    <r>
      <t>B</t>
    </r>
    <r>
      <rPr>
        <vertAlign val="subscript"/>
        <sz val="10"/>
        <color indexed="12"/>
        <rFont val="Arial CE"/>
        <family val="2"/>
      </rPr>
      <t>3</t>
    </r>
  </si>
  <si>
    <r>
      <t>A</t>
    </r>
    <r>
      <rPr>
        <vertAlign val="subscript"/>
        <sz val="10"/>
        <color indexed="10"/>
        <rFont val="Arial CE"/>
        <family val="2"/>
      </rPr>
      <t>1</t>
    </r>
  </si>
  <si>
    <r>
      <t>A</t>
    </r>
    <r>
      <rPr>
        <vertAlign val="subscript"/>
        <sz val="10"/>
        <color indexed="10"/>
        <rFont val="Arial CE"/>
        <family val="2"/>
      </rPr>
      <t>2</t>
    </r>
  </si>
  <si>
    <r>
      <t>A</t>
    </r>
    <r>
      <rPr>
        <vertAlign val="subscript"/>
        <sz val="10"/>
        <color indexed="10"/>
        <rFont val="Arial CE"/>
        <family val="2"/>
      </rPr>
      <t>3</t>
    </r>
  </si>
  <si>
    <t>výsledná délka ortodromy</t>
  </si>
  <si>
    <t>V tabulce jsou pod sebou uvedeny tyto hodnoty: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</si>
</sst>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0">
    <font>
      <sz val="10"/>
      <name val="Arial CE"/>
      <family val="0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2"/>
    </font>
    <font>
      <vertAlign val="subscript"/>
      <sz val="10"/>
      <name val="Arial CE"/>
      <family val="2"/>
    </font>
    <font>
      <b/>
      <sz val="10"/>
      <color indexed="10"/>
      <name val="Arial CE"/>
      <family val="2"/>
    </font>
    <font>
      <vertAlign val="subscript"/>
      <sz val="10"/>
      <color indexed="12"/>
      <name val="Arial CE"/>
      <family val="2"/>
    </font>
    <font>
      <vertAlign val="subscript"/>
      <sz val="10"/>
      <color indexed="10"/>
      <name val="Arial CE"/>
      <family val="2"/>
    </font>
    <font>
      <b/>
      <sz val="10"/>
      <color indexed="57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8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9" fontId="9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8" fontId="4" fillId="0" borderId="2" xfId="0" applyNumberFormat="1" applyFont="1" applyBorder="1" applyAlignment="1">
      <alignment/>
    </xf>
    <xf numFmtId="169" fontId="9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68" fontId="4" fillId="0" borderId="4" xfId="0" applyNumberFormat="1" applyFont="1" applyBorder="1" applyAlignment="1">
      <alignment/>
    </xf>
    <xf numFmtId="169" fontId="9" fillId="0" borderId="5" xfId="0" applyNumberFormat="1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15" sqref="F15"/>
    </sheetView>
  </sheetViews>
  <sheetFormatPr defaultColWidth="9.00390625" defaultRowHeight="12.75"/>
  <cols>
    <col min="2" max="2" width="9.125" style="4" customWidth="1"/>
    <col min="5" max="7" width="9.125" style="4" customWidth="1"/>
  </cols>
  <sheetData>
    <row r="1" spans="1:7" ht="15.75">
      <c r="A1" t="s">
        <v>0</v>
      </c>
      <c r="B1" s="4" t="s">
        <v>1</v>
      </c>
      <c r="C1" t="s">
        <v>2</v>
      </c>
      <c r="D1" t="s">
        <v>3</v>
      </c>
      <c r="E1" s="4" t="s">
        <v>20</v>
      </c>
      <c r="F1" s="4" t="s">
        <v>21</v>
      </c>
      <c r="G1" s="4" t="s">
        <v>22</v>
      </c>
    </row>
    <row r="2" spans="1:7" ht="12.75">
      <c r="A2">
        <v>-5</v>
      </c>
      <c r="B2" s="4">
        <f>SIN(A2)</f>
        <v>0.9589242746631385</v>
      </c>
      <c r="C2">
        <f>POWER(A2,3)</f>
        <v>-125</v>
      </c>
      <c r="D2" t="e">
        <f>LN(A2)</f>
        <v>#NUM!</v>
      </c>
      <c r="E2" s="4">
        <f>+LN(POWER(A2,2))</f>
        <v>3.2188758248682006</v>
      </c>
      <c r="F2" s="4" t="e">
        <f>+POWER(LN(A2),2)</f>
        <v>#NUM!</v>
      </c>
      <c r="G2" s="4">
        <f>+LOG(POWER(SIN(A2),4),2)</f>
        <v>-0.24204481359761423</v>
      </c>
    </row>
    <row r="3" spans="1:7" ht="12.75">
      <c r="A3">
        <v>-4.5</v>
      </c>
      <c r="B3" s="4">
        <f aca="true" t="shared" si="0" ref="B3:B24">SIN(A3)</f>
        <v>0.977530117665097</v>
      </c>
      <c r="C3">
        <f aca="true" t="shared" si="1" ref="C3:C19">POWER(A3,3)</f>
        <v>-91.125</v>
      </c>
      <c r="D3" t="e">
        <f aca="true" t="shared" si="2" ref="D3:D19">LN(A3)</f>
        <v>#NUM!</v>
      </c>
      <c r="E3" s="4">
        <f aca="true" t="shared" si="3" ref="E3:E19">+LN(POWER(A3,2))</f>
        <v>3.0081547935525483</v>
      </c>
      <c r="F3" s="4" t="e">
        <f aca="true" t="shared" si="4" ref="F3:F19">+POWER(LN(A3),2)</f>
        <v>#NUM!</v>
      </c>
      <c r="G3" s="4">
        <f aca="true" t="shared" si="5" ref="G3:G19">+LOG(POWER(SIN(A3),4),2)</f>
        <v>-0.13114776961694344</v>
      </c>
    </row>
    <row r="4" spans="1:7" ht="12.75">
      <c r="A4">
        <v>-4</v>
      </c>
      <c r="B4" s="4">
        <f t="shared" si="0"/>
        <v>0.7568024953079282</v>
      </c>
      <c r="C4">
        <f t="shared" si="1"/>
        <v>-64</v>
      </c>
      <c r="D4" t="e">
        <f t="shared" si="2"/>
        <v>#NUM!</v>
      </c>
      <c r="E4" s="4">
        <f t="shared" si="3"/>
        <v>2.772588722239781</v>
      </c>
      <c r="F4" s="4" t="e">
        <f t="shared" si="4"/>
        <v>#NUM!</v>
      </c>
      <c r="G4" s="4">
        <f t="shared" si="5"/>
        <v>-1.6080449975546003</v>
      </c>
    </row>
    <row r="5" spans="1:7" ht="12.75">
      <c r="A5">
        <v>-3.5</v>
      </c>
      <c r="B5" s="4">
        <f t="shared" si="0"/>
        <v>0.35078322768961984</v>
      </c>
      <c r="C5">
        <f t="shared" si="1"/>
        <v>-42.875</v>
      </c>
      <c r="D5" t="e">
        <f t="shared" si="2"/>
        <v>#NUM!</v>
      </c>
      <c r="E5" s="4">
        <f t="shared" si="3"/>
        <v>2.505525936990736</v>
      </c>
      <c r="F5" s="4" t="e">
        <f t="shared" si="4"/>
        <v>#NUM!</v>
      </c>
      <c r="G5" s="4">
        <f t="shared" si="5"/>
        <v>-6.045393305265897</v>
      </c>
    </row>
    <row r="6" spans="1:7" ht="12.75">
      <c r="A6">
        <v>-3</v>
      </c>
      <c r="B6" s="4">
        <f t="shared" si="0"/>
        <v>-0.1411200080598672</v>
      </c>
      <c r="C6">
        <f t="shared" si="1"/>
        <v>-27</v>
      </c>
      <c r="D6" t="e">
        <f t="shared" si="2"/>
        <v>#NUM!</v>
      </c>
      <c r="E6" s="4">
        <f t="shared" si="3"/>
        <v>2.1972245773362196</v>
      </c>
      <c r="F6" s="4" t="e">
        <f t="shared" si="4"/>
        <v>#NUM!</v>
      </c>
      <c r="G6" s="4">
        <f t="shared" si="5"/>
        <v>-11.30002218592731</v>
      </c>
    </row>
    <row r="7" spans="1:7" ht="12.75">
      <c r="A7">
        <v>-2.5</v>
      </c>
      <c r="B7" s="4">
        <f t="shared" si="0"/>
        <v>-0.5984721441039565</v>
      </c>
      <c r="C7">
        <f t="shared" si="1"/>
        <v>-15.625</v>
      </c>
      <c r="D7" t="e">
        <f t="shared" si="2"/>
        <v>#NUM!</v>
      </c>
      <c r="E7" s="4">
        <f t="shared" si="3"/>
        <v>1.8325814637483102</v>
      </c>
      <c r="F7" s="4" t="e">
        <f t="shared" si="4"/>
        <v>#NUM!</v>
      </c>
      <c r="G7" s="4">
        <f t="shared" si="5"/>
        <v>-2.9625759856835785</v>
      </c>
    </row>
    <row r="8" spans="1:7" ht="12.75">
      <c r="A8">
        <v>-2</v>
      </c>
      <c r="B8" s="4">
        <f t="shared" si="0"/>
        <v>-0.9092974268256817</v>
      </c>
      <c r="C8">
        <f t="shared" si="1"/>
        <v>-8</v>
      </c>
      <c r="D8" t="e">
        <f t="shared" si="2"/>
        <v>#NUM!</v>
      </c>
      <c r="E8" s="4">
        <f t="shared" si="3"/>
        <v>1.3862943611198906</v>
      </c>
      <c r="F8" s="4" t="e">
        <f t="shared" si="4"/>
        <v>#NUM!</v>
      </c>
      <c r="G8" s="4">
        <f t="shared" si="5"/>
        <v>-0.548703298588618</v>
      </c>
    </row>
    <row r="9" spans="1:7" ht="12.75">
      <c r="A9">
        <v>-1.5</v>
      </c>
      <c r="B9" s="4">
        <f t="shared" si="0"/>
        <v>-0.9974949866040544</v>
      </c>
      <c r="C9">
        <f t="shared" si="1"/>
        <v>-3.375</v>
      </c>
      <c r="D9" t="e">
        <f t="shared" si="2"/>
        <v>#NUM!</v>
      </c>
      <c r="E9" s="4">
        <f t="shared" si="3"/>
        <v>0.8109302162163288</v>
      </c>
      <c r="F9" s="4" t="e">
        <f t="shared" si="4"/>
        <v>#NUM!</v>
      </c>
      <c r="G9" s="4">
        <f t="shared" si="5"/>
        <v>-0.014474017997564455</v>
      </c>
    </row>
    <row r="10" spans="1:7" ht="12.75">
      <c r="A10">
        <v>-1</v>
      </c>
      <c r="B10" s="4">
        <f t="shared" si="0"/>
        <v>-0.8414709848078965</v>
      </c>
      <c r="C10">
        <f t="shared" si="1"/>
        <v>-1</v>
      </c>
      <c r="D10" t="e">
        <f t="shared" si="2"/>
        <v>#NUM!</v>
      </c>
      <c r="E10" s="4">
        <f t="shared" si="3"/>
        <v>0</v>
      </c>
      <c r="F10" s="4" t="e">
        <f t="shared" si="4"/>
        <v>#NUM!</v>
      </c>
      <c r="G10" s="4">
        <f t="shared" si="5"/>
        <v>-0.996058275125102</v>
      </c>
    </row>
    <row r="11" spans="1:7" ht="12.75">
      <c r="A11">
        <v>-0.5</v>
      </c>
      <c r="B11" s="4">
        <f t="shared" si="0"/>
        <v>-0.479425538604203</v>
      </c>
      <c r="C11">
        <f t="shared" si="1"/>
        <v>-0.125</v>
      </c>
      <c r="D11" t="e">
        <f t="shared" si="2"/>
        <v>#NUM!</v>
      </c>
      <c r="E11" s="4">
        <f t="shared" si="3"/>
        <v>-1.3862943611198906</v>
      </c>
      <c r="F11" s="4" t="e">
        <f t="shared" si="4"/>
        <v>#NUM!</v>
      </c>
      <c r="G11" s="4">
        <f t="shared" si="5"/>
        <v>-4.242485330699459</v>
      </c>
    </row>
    <row r="12" spans="1:7" ht="12.75">
      <c r="A12">
        <v>0</v>
      </c>
      <c r="B12" s="4">
        <f t="shared" si="0"/>
        <v>0</v>
      </c>
      <c r="C12">
        <f t="shared" si="1"/>
        <v>0</v>
      </c>
      <c r="D12" t="e">
        <f t="shared" si="2"/>
        <v>#NUM!</v>
      </c>
      <c r="E12" s="4" t="e">
        <f t="shared" si="3"/>
        <v>#NUM!</v>
      </c>
      <c r="F12" s="4" t="e">
        <f t="shared" si="4"/>
        <v>#NUM!</v>
      </c>
      <c r="G12" s="4" t="e">
        <f t="shared" si="5"/>
        <v>#NUM!</v>
      </c>
    </row>
    <row r="13" spans="1:7" ht="12.75">
      <c r="A13">
        <v>0.5</v>
      </c>
      <c r="B13" s="4">
        <f t="shared" si="0"/>
        <v>0.479425538604203</v>
      </c>
      <c r="C13">
        <f t="shared" si="1"/>
        <v>0.125</v>
      </c>
      <c r="D13">
        <f t="shared" si="2"/>
        <v>-0.6931471805599453</v>
      </c>
      <c r="E13" s="4">
        <f t="shared" si="3"/>
        <v>-1.3862943611198906</v>
      </c>
      <c r="F13" s="4">
        <f t="shared" si="4"/>
        <v>0.4804530139182014</v>
      </c>
      <c r="G13" s="4">
        <f t="shared" si="5"/>
        <v>-4.242485330699459</v>
      </c>
    </row>
    <row r="14" spans="1:7" ht="12.75">
      <c r="A14">
        <v>1</v>
      </c>
      <c r="B14" s="4">
        <f t="shared" si="0"/>
        <v>0.8414709848078965</v>
      </c>
      <c r="C14">
        <f t="shared" si="1"/>
        <v>1</v>
      </c>
      <c r="D14">
        <f t="shared" si="2"/>
        <v>0</v>
      </c>
      <c r="E14" s="4">
        <f t="shared" si="3"/>
        <v>0</v>
      </c>
      <c r="F14" s="4">
        <f t="shared" si="4"/>
        <v>0</v>
      </c>
      <c r="G14" s="4">
        <f t="shared" si="5"/>
        <v>-0.996058275125102</v>
      </c>
    </row>
    <row r="15" spans="1:7" ht="12.75">
      <c r="A15">
        <v>1.5</v>
      </c>
      <c r="B15" s="4">
        <f t="shared" si="0"/>
        <v>0.9974949866040544</v>
      </c>
      <c r="C15">
        <f t="shared" si="1"/>
        <v>3.375</v>
      </c>
      <c r="D15">
        <f t="shared" si="2"/>
        <v>0.4054651081081644</v>
      </c>
      <c r="E15" s="4">
        <f t="shared" si="3"/>
        <v>0.8109302162163288</v>
      </c>
      <c r="F15" s="4">
        <f t="shared" si="4"/>
        <v>0.16440195389316542</v>
      </c>
      <c r="G15" s="4">
        <f t="shared" si="5"/>
        <v>-0.014474017997564455</v>
      </c>
    </row>
    <row r="16" spans="1:7" ht="12.75">
      <c r="A16">
        <v>2</v>
      </c>
      <c r="B16" s="4">
        <f t="shared" si="0"/>
        <v>0.9092974268256817</v>
      </c>
      <c r="C16">
        <f t="shared" si="1"/>
        <v>8</v>
      </c>
      <c r="D16">
        <f t="shared" si="2"/>
        <v>0.6931471805599453</v>
      </c>
      <c r="E16" s="4">
        <f t="shared" si="3"/>
        <v>1.3862943611198906</v>
      </c>
      <c r="F16" s="4">
        <f t="shared" si="4"/>
        <v>0.4804530139182014</v>
      </c>
      <c r="G16" s="4">
        <f t="shared" si="5"/>
        <v>-0.548703298588618</v>
      </c>
    </row>
    <row r="17" spans="1:7" ht="12.75">
      <c r="A17">
        <v>2.5</v>
      </c>
      <c r="B17" s="4">
        <f t="shared" si="0"/>
        <v>0.5984721441039565</v>
      </c>
      <c r="C17">
        <f t="shared" si="1"/>
        <v>15.625</v>
      </c>
      <c r="D17">
        <f t="shared" si="2"/>
        <v>0.9162907318741551</v>
      </c>
      <c r="E17" s="4">
        <f t="shared" si="3"/>
        <v>1.8325814637483102</v>
      </c>
      <c r="F17" s="4">
        <f t="shared" si="4"/>
        <v>0.8395887053184748</v>
      </c>
      <c r="G17" s="4">
        <f t="shared" si="5"/>
        <v>-2.9625759856835785</v>
      </c>
    </row>
    <row r="18" spans="1:7" ht="12.75">
      <c r="A18">
        <v>3</v>
      </c>
      <c r="B18" s="4">
        <f t="shared" si="0"/>
        <v>0.1411200080598672</v>
      </c>
      <c r="C18">
        <f t="shared" si="1"/>
        <v>27</v>
      </c>
      <c r="D18">
        <f t="shared" si="2"/>
        <v>1.0986122886681098</v>
      </c>
      <c r="E18" s="4">
        <f t="shared" si="3"/>
        <v>2.1972245773362196</v>
      </c>
      <c r="F18" s="4">
        <f t="shared" si="4"/>
        <v>1.206948960812582</v>
      </c>
      <c r="G18" s="4">
        <f t="shared" si="5"/>
        <v>-11.30002218592731</v>
      </c>
    </row>
    <row r="19" spans="1:7" ht="12.75">
      <c r="A19">
        <v>3.5</v>
      </c>
      <c r="B19" s="4">
        <f t="shared" si="0"/>
        <v>-0.35078322768961984</v>
      </c>
      <c r="C19">
        <f t="shared" si="1"/>
        <v>42.875</v>
      </c>
      <c r="D19">
        <f t="shared" si="2"/>
        <v>1.252762968495368</v>
      </c>
      <c r="E19" s="4">
        <f t="shared" si="3"/>
        <v>2.505525936990736</v>
      </c>
      <c r="F19" s="4">
        <f t="shared" si="4"/>
        <v>1.5694150552333266</v>
      </c>
      <c r="G19" s="4">
        <f t="shared" si="5"/>
        <v>-6.045393305265897</v>
      </c>
    </row>
    <row r="20" spans="1:7" ht="12.75">
      <c r="A20">
        <v>4</v>
      </c>
      <c r="B20" s="4">
        <f t="shared" si="0"/>
        <v>-0.7568024953079282</v>
      </c>
      <c r="C20">
        <f>POWER(A20,3)</f>
        <v>64</v>
      </c>
      <c r="D20">
        <f>LN(A20)</f>
        <v>1.3862943611198906</v>
      </c>
      <c r="E20" s="4">
        <f>+LN(POWER(A20,2))</f>
        <v>2.772588722239781</v>
      </c>
      <c r="F20" s="4">
        <f>+POWER(LN(A20),2)</f>
        <v>1.9218120556728056</v>
      </c>
      <c r="G20" s="4">
        <f>+LOG(POWER(SIN(A20),4),2)</f>
        <v>-1.6080449975546003</v>
      </c>
    </row>
    <row r="21" spans="1:7" ht="12.75">
      <c r="A21">
        <v>4.5</v>
      </c>
      <c r="B21" s="4">
        <f t="shared" si="0"/>
        <v>-0.977530117665097</v>
      </c>
      <c r="C21">
        <f>POWER(A21,3)</f>
        <v>91.125</v>
      </c>
      <c r="D21">
        <f>LN(A21)</f>
        <v>1.5040773967762742</v>
      </c>
      <c r="E21" s="4">
        <f>+LN(POWER(A21,2))</f>
        <v>3.0081547935525483</v>
      </c>
      <c r="F21" s="4">
        <f>+POWER(LN(A21),2)</f>
        <v>2.262248815493294</v>
      </c>
      <c r="G21" s="4">
        <f>+LOG(POWER(SIN(A21),4),2)</f>
        <v>-0.13114776961694344</v>
      </c>
    </row>
    <row r="22" spans="1:7" ht="12.75">
      <c r="A22">
        <v>5</v>
      </c>
      <c r="B22" s="4">
        <f t="shared" si="0"/>
        <v>-0.9589242746631385</v>
      </c>
      <c r="C22">
        <f>POWER(A22,3)</f>
        <v>125</v>
      </c>
      <c r="D22">
        <f>LN(A22)</f>
        <v>1.6094379124341003</v>
      </c>
      <c r="E22" s="4">
        <f>+LN(POWER(A22,2))</f>
        <v>3.2188758248682006</v>
      </c>
      <c r="F22" s="4">
        <f>+POWER(LN(A22),2)</f>
        <v>2.5902903939802346</v>
      </c>
      <c r="G22" s="4">
        <f>+LOG(POWER(SIN(A22),4),2)</f>
        <v>-0.24204481359761423</v>
      </c>
    </row>
    <row r="23" spans="1:7" ht="12.75">
      <c r="A23">
        <v>5.5</v>
      </c>
      <c r="B23" s="4">
        <f t="shared" si="0"/>
        <v>-0.7055403255703919</v>
      </c>
      <c r="C23">
        <f>POWER(A23,3)</f>
        <v>166.375</v>
      </c>
      <c r="D23">
        <f>LN(A23)</f>
        <v>1.7047480922384253</v>
      </c>
      <c r="E23" s="4">
        <f>+LN(POWER(A23,2))</f>
        <v>3.4094961844768505</v>
      </c>
      <c r="F23" s="4">
        <f>+POWER(LN(A23),2)</f>
        <v>2.9061660579905504</v>
      </c>
      <c r="G23" s="4">
        <f>+LOG(POWER(SIN(A23),4),2)</f>
        <v>-2.012798206514094</v>
      </c>
    </row>
    <row r="24" spans="1:7" ht="12.75">
      <c r="A24">
        <v>6</v>
      </c>
      <c r="B24" s="4">
        <f t="shared" si="0"/>
        <v>-0.27941549819892586</v>
      </c>
      <c r="C24">
        <f>POWER(A24,3)</f>
        <v>216</v>
      </c>
      <c r="D24">
        <f>LN(A24)</f>
        <v>1.791759469228055</v>
      </c>
      <c r="E24" s="4">
        <f>+LN(POWER(A24,2))</f>
        <v>3.58351893845611</v>
      </c>
      <c r="F24" s="4">
        <f>+POWER(LN(A24),2)</f>
        <v>3.210401995568401</v>
      </c>
      <c r="G24" s="4">
        <f>+LOG(POWER(SIN(A24),4),2)</f>
        <v>-7.358064202721305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F14" sqref="F14"/>
    </sheetView>
  </sheetViews>
  <sheetFormatPr defaultColWidth="9.00390625" defaultRowHeight="12.75"/>
  <cols>
    <col min="1" max="1" width="20.375" style="0" customWidth="1"/>
    <col min="2" max="2" width="10.375" style="0" customWidth="1"/>
    <col min="3" max="3" width="18.875" style="0" customWidth="1"/>
    <col min="5" max="5" width="15.375" style="0" customWidth="1"/>
  </cols>
  <sheetData>
    <row r="2" ht="12.75">
      <c r="A2" t="s">
        <v>4</v>
      </c>
    </row>
    <row r="3" spans="1:6" ht="12.75">
      <c r="A3" t="s">
        <v>6</v>
      </c>
      <c r="B3">
        <v>40</v>
      </c>
      <c r="C3" t="s">
        <v>8</v>
      </c>
      <c r="D3">
        <f>(90-B3)*PI()/180</f>
        <v>0.8726646259971648</v>
      </c>
      <c r="E3" t="s">
        <v>11</v>
      </c>
      <c r="F3">
        <f>+COS(D3)*COS(D6)+SIN(D3)*SIN(D6)*COS(D7)</f>
        <v>0.4924038765061041</v>
      </c>
    </row>
    <row r="4" spans="1:6" ht="12.75">
      <c r="A4" t="s">
        <v>7</v>
      </c>
      <c r="B4">
        <v>-75</v>
      </c>
      <c r="E4" t="s">
        <v>12</v>
      </c>
      <c r="F4">
        <f>ACOS(F3)</f>
        <v>1.0559468128901552</v>
      </c>
    </row>
    <row r="5" spans="1:6" ht="12.75">
      <c r="A5" t="s">
        <v>5</v>
      </c>
      <c r="E5" t="s">
        <v>13</v>
      </c>
      <c r="F5">
        <v>6371.1</v>
      </c>
    </row>
    <row r="6" spans="1:6" ht="12.75">
      <c r="A6" t="s">
        <v>6</v>
      </c>
      <c r="B6">
        <v>50</v>
      </c>
      <c r="C6" t="s">
        <v>9</v>
      </c>
      <c r="D6">
        <f>(90-B6)*PI()/180</f>
        <v>0.6981317007977318</v>
      </c>
      <c r="E6" s="5" t="s">
        <v>14</v>
      </c>
      <c r="F6" s="5">
        <f>+F4*F5</f>
        <v>6727.542739604469</v>
      </c>
    </row>
    <row r="7" spans="1:4" ht="12.75">
      <c r="A7" t="s">
        <v>7</v>
      </c>
      <c r="B7">
        <v>15</v>
      </c>
      <c r="C7" t="s">
        <v>10</v>
      </c>
      <c r="D7">
        <f>RADIANS(B7-B4)</f>
        <v>1.5707963267948966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25.875" style="0" customWidth="1"/>
    <col min="3" max="3" width="22.00390625" style="0" customWidth="1"/>
    <col min="4" max="4" width="11.125" style="0" customWidth="1"/>
    <col min="5" max="5" width="14.75390625" style="0" customWidth="1"/>
    <col min="6" max="6" width="15.375" style="0" customWidth="1"/>
  </cols>
  <sheetData>
    <row r="1" ht="12.75">
      <c r="B1" t="s">
        <v>30</v>
      </c>
    </row>
    <row r="2" spans="2:3" ht="12.75">
      <c r="B2" t="s">
        <v>11</v>
      </c>
      <c r="C2" s="2">
        <v>0.7067351903260934</v>
      </c>
    </row>
    <row r="3" spans="2:3" ht="12.75">
      <c r="B3" t="s">
        <v>12</v>
      </c>
      <c r="C3" s="2">
        <v>0.7859235342488621</v>
      </c>
    </row>
    <row r="4" spans="2:7" ht="12.75">
      <c r="B4" s="7" t="s">
        <v>29</v>
      </c>
      <c r="C4" s="7">
        <v>5007.197429052925</v>
      </c>
      <c r="D4" s="15"/>
      <c r="E4" s="15"/>
      <c r="F4" s="15"/>
      <c r="G4" s="16"/>
    </row>
    <row r="5" spans="2:3" ht="12.75">
      <c r="B5" s="7"/>
      <c r="C5" s="7"/>
    </row>
    <row r="6" spans="2:6" ht="15.75">
      <c r="B6" s="7"/>
      <c r="C6" s="7"/>
      <c r="D6" s="10" t="s">
        <v>23</v>
      </c>
      <c r="E6" s="10" t="s">
        <v>24</v>
      </c>
      <c r="F6" s="17" t="s">
        <v>25</v>
      </c>
    </row>
    <row r="7" spans="2:6" ht="12.75">
      <c r="B7" s="6" t="s">
        <v>19</v>
      </c>
      <c r="C7" t="s">
        <v>17</v>
      </c>
      <c r="D7" s="11">
        <v>50</v>
      </c>
      <c r="E7" s="11">
        <v>40</v>
      </c>
      <c r="F7" s="18">
        <v>20</v>
      </c>
    </row>
    <row r="8" spans="2:6" ht="12.75">
      <c r="B8" s="6">
        <v>6371.1</v>
      </c>
      <c r="C8" t="s">
        <v>18</v>
      </c>
      <c r="D8" s="11">
        <f>+(90-D7)*PI()/180</f>
        <v>0.6981317007977318</v>
      </c>
      <c r="E8" s="11">
        <f>+(90-E7)*PI()/180</f>
        <v>0.8726646259971648</v>
      </c>
      <c r="F8" s="18">
        <f>+(90-F7)*PI()/180</f>
        <v>1.2217304763960306</v>
      </c>
    </row>
    <row r="9" spans="1:6" ht="12.75">
      <c r="A9" s="3" t="s">
        <v>26</v>
      </c>
      <c r="C9" t="s">
        <v>7</v>
      </c>
      <c r="D9" s="11">
        <v>15</v>
      </c>
      <c r="E9" s="11">
        <v>30</v>
      </c>
      <c r="F9" s="18">
        <v>70</v>
      </c>
    </row>
    <row r="10" spans="1:6" ht="12.75">
      <c r="A10" s="3"/>
      <c r="B10" t="s">
        <v>16</v>
      </c>
      <c r="C10" s="1">
        <v>10</v>
      </c>
      <c r="D10" s="12">
        <f>+COS($C11)*COS(D$8)+SIN($C11)*SIN(D$8)*COS(RADIANS(D$9-$C12))</f>
        <v>0.7067351903260934</v>
      </c>
      <c r="E10" s="12">
        <f>+COS($C11)*COS(E$8)+SIN($C11)*SIN(E$8)*COS(RADIANS(E$9-$C12))</f>
        <v>0.6895278093864708</v>
      </c>
      <c r="F10" s="19">
        <f>+COS($C11)*COS(F$8)+SIN($C11)*SIN(F$8)*COS(RADIANS(F$9-$C12))</f>
        <v>0.2200880770355196</v>
      </c>
    </row>
    <row r="11" spans="1:6" s="8" customFormat="1" ht="12.75">
      <c r="A11" s="3"/>
      <c r="B11" t="s">
        <v>15</v>
      </c>
      <c r="C11" s="1">
        <f>+(90-C10)*PI()/180</f>
        <v>1.3962634015954636</v>
      </c>
      <c r="D11" s="12">
        <f>+ACOS(D10)</f>
        <v>0.7859235342488621</v>
      </c>
      <c r="E11" s="12">
        <f>+ACOS(E10)</f>
        <v>0.8099594401186162</v>
      </c>
      <c r="F11" s="19">
        <f>+ACOS(F10)</f>
        <v>1.3488915662479113</v>
      </c>
    </row>
    <row r="12" spans="1:6" ht="12.75">
      <c r="A12" s="3" t="s">
        <v>27</v>
      </c>
      <c r="B12" s="8" t="s">
        <v>7</v>
      </c>
      <c r="C12" s="9">
        <v>-10</v>
      </c>
      <c r="D12" s="13">
        <f>+$B$8*D11</f>
        <v>5007.197429052925</v>
      </c>
      <c r="E12" s="13">
        <f>+$B$8*E11</f>
        <v>5160.332588939716</v>
      </c>
      <c r="F12" s="20">
        <f>+$B$8*F11</f>
        <v>8593.923057722068</v>
      </c>
    </row>
    <row r="13" spans="1:6" ht="12.75">
      <c r="A13" s="3"/>
      <c r="B13" t="s">
        <v>16</v>
      </c>
      <c r="C13" s="1">
        <v>10</v>
      </c>
      <c r="D13" s="12">
        <f>+COS($C14)*COS(D$8)+SIN($C14)*SIN(D$8)*COS(RADIANS(D$9-$C15))</f>
        <v>0.6515636684303036</v>
      </c>
      <c r="E13" s="12">
        <f>+COS($C14)*COS(E$8)+SIN($C14)*SIN(E$8)*COS(RADIANS(E$9-$C15))</f>
        <v>0.5965420522454268</v>
      </c>
      <c r="F13" s="19">
        <f>+COS($C14)*COS(F$8)+SIN($C14)*SIN(F$8)*COS(RADIANS(F$9-$C15))</f>
        <v>0.0593911746138848</v>
      </c>
    </row>
    <row r="14" spans="1:6" s="8" customFormat="1" ht="12.75">
      <c r="A14" s="3"/>
      <c r="B14" t="s">
        <v>15</v>
      </c>
      <c r="C14" s="1">
        <f>+(90-C13)*PI()/180</f>
        <v>1.3962634015954636</v>
      </c>
      <c r="D14" s="12">
        <f>+ACOS(D13)</f>
        <v>0.8611524381373148</v>
      </c>
      <c r="E14" s="12">
        <f>+ACOS(E13)</f>
        <v>0.931610682387978</v>
      </c>
      <c r="F14" s="19">
        <f>+ACOS(F13)</f>
        <v>1.511370181447077</v>
      </c>
    </row>
    <row r="15" spans="1:6" ht="12.75">
      <c r="A15" s="3" t="s">
        <v>28</v>
      </c>
      <c r="B15" s="8" t="s">
        <v>7</v>
      </c>
      <c r="C15" s="9">
        <v>-20</v>
      </c>
      <c r="D15" s="13">
        <f>+$B$8*D14</f>
        <v>5486.488298616647</v>
      </c>
      <c r="E15" s="13">
        <f>+$B$8*E14</f>
        <v>5935.384818562046</v>
      </c>
      <c r="F15" s="20">
        <f>+$B$8*F14</f>
        <v>9629.090563017473</v>
      </c>
    </row>
    <row r="16" spans="1:6" ht="12.75">
      <c r="A16" s="3"/>
      <c r="B16" t="s">
        <v>16</v>
      </c>
      <c r="C16" s="1">
        <v>10</v>
      </c>
      <c r="D16" s="12">
        <f>+COS($C17)*COS(D$8)+SIN($C17)*SIN(D$8)*COS(RADIANS(D$9-$C18))</f>
        <v>0.5806365270659768</v>
      </c>
      <c r="E16" s="12">
        <f>+COS($C17)*COS(E$8)+SIN($C17)*SIN(E$8)*COS(RADIANS(E$9-$C18))</f>
        <v>0.4888221504166943</v>
      </c>
      <c r="F16" s="19">
        <f>+COS($C17)*COS(F$8)+SIN($C17)*SIN(F$8)*COS(RADIANS(F$9-$C18))</f>
        <v>-0.10130572780775005</v>
      </c>
    </row>
    <row r="17" spans="1:6" s="8" customFormat="1" ht="12.75">
      <c r="A17" s="3"/>
      <c r="B17" t="s">
        <v>15</v>
      </c>
      <c r="C17" s="1">
        <f>+(90-C16)*PI()/180</f>
        <v>1.3962634015954636</v>
      </c>
      <c r="D17" s="12">
        <f>+ACOS(D16)</f>
        <v>0.9512860360548941</v>
      </c>
      <c r="E17" s="12">
        <f>+ACOS(E16)</f>
        <v>1.060057236578542</v>
      </c>
      <c r="F17" s="19">
        <f>+ACOS(F16)</f>
        <v>1.672276140708994</v>
      </c>
    </row>
    <row r="18" spans="2:6" ht="12.75">
      <c r="B18" s="8" t="s">
        <v>7</v>
      </c>
      <c r="C18" s="9">
        <v>-30</v>
      </c>
      <c r="D18" s="13">
        <f>+$B$8*D17</f>
        <v>6060.738464309336</v>
      </c>
      <c r="E18" s="13">
        <f>+$B$8*E17</f>
        <v>6753.7306599655485</v>
      </c>
      <c r="F18" s="20">
        <f>+$B$8*F17</f>
        <v>10654.238520071072</v>
      </c>
    </row>
    <row r="19" spans="4:6" ht="12.75">
      <c r="D19" s="14"/>
      <c r="E19" s="14"/>
      <c r="F19" s="21"/>
    </row>
    <row r="20" spans="4:6" ht="12.75">
      <c r="D20" s="14"/>
      <c r="E20" s="14"/>
      <c r="F20" s="21"/>
    </row>
    <row r="21" ht="12.75">
      <c r="F21" s="14"/>
    </row>
  </sheetData>
  <mergeCells count="3">
    <mergeCell ref="A9:A11"/>
    <mergeCell ref="A12:A14"/>
    <mergeCell ref="A15:A1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UK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</dc:creator>
  <cp:keywords/>
  <dc:description/>
  <cp:lastModifiedBy>CIT</cp:lastModifiedBy>
  <dcterms:created xsi:type="dcterms:W3CDTF">2004-02-17T11:36:52Z</dcterms:created>
  <dcterms:modified xsi:type="dcterms:W3CDTF">2004-02-18T13:26:04Z</dcterms:modified>
  <cp:category/>
  <cp:version/>
  <cp:contentType/>
  <cp:contentStatus/>
</cp:coreProperties>
</file>