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skorice" sheetId="1" r:id="rId1"/>
    <sheet name="crobyv" sheetId="2" r:id="rId2"/>
    <sheet name="crbramb" sheetId="3" r:id="rId3"/>
    <sheet name="crdata" sheetId="4" r:id="rId4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B33" authorId="0">
      <text>
        <r>
          <rPr>
            <b/>
            <sz val="8"/>
            <rFont val="Tahoma"/>
            <family val="0"/>
          </rPr>
          <t>součet absolutních hodnot všech odchylek / (n*n)</t>
        </r>
      </text>
    </comment>
    <comment ref="B34" authorId="0">
      <text>
        <r>
          <rPr>
            <b/>
            <sz val="8"/>
            <rFont val="Tahoma"/>
            <family val="0"/>
          </rPr>
          <t>střední diference / (2 * aritmetický průměr)</t>
        </r>
      </text>
    </comment>
  </commentList>
</comments>
</file>

<file path=xl/comments2.xml><?xml version="1.0" encoding="utf-8"?>
<comments xmlns="http://schemas.openxmlformats.org/spreadsheetml/2006/main">
  <authors>
    <author>.</author>
  </authors>
  <commentList>
    <comment ref="B38" authorId="0">
      <text>
        <r>
          <rPr>
            <b/>
            <sz val="8"/>
            <rFont val="Tahoma"/>
            <family val="0"/>
          </rPr>
          <t>součet absolutních hodnot všech odchylek / (n*n)</t>
        </r>
      </text>
    </comment>
    <comment ref="B39" authorId="0">
      <text>
        <r>
          <rPr>
            <b/>
            <sz val="8"/>
            <rFont val="Tahoma"/>
            <family val="0"/>
          </rPr>
          <t>střední diference / (2 * aritmetický průměr)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B38" authorId="0">
      <text>
        <r>
          <rPr>
            <b/>
            <sz val="8"/>
            <rFont val="Tahoma"/>
            <family val="0"/>
          </rPr>
          <t>součet absolutních hodnot všech odchylek / (n*n)</t>
        </r>
      </text>
    </comment>
    <comment ref="B39" authorId="0">
      <text>
        <r>
          <rPr>
            <b/>
            <sz val="8"/>
            <rFont val="Tahoma"/>
            <family val="0"/>
          </rPr>
          <t>střední diference / (2 * aritmetický průměr)</t>
        </r>
      </text>
    </comment>
  </commentList>
</comments>
</file>

<file path=xl/sharedStrings.xml><?xml version="1.0" encoding="utf-8"?>
<sst xmlns="http://schemas.openxmlformats.org/spreadsheetml/2006/main" count="130" uniqueCount="48">
  <si>
    <t>  China</t>
  </si>
  <si>
    <t>  Dominica</t>
  </si>
  <si>
    <t>  Grenada</t>
  </si>
  <si>
    <t>  Indonesia</t>
  </si>
  <si>
    <t>  Madagascar</t>
  </si>
  <si>
    <t>  Sao Tome and Principe</t>
  </si>
  <si>
    <t>  Seychelles</t>
  </si>
  <si>
    <t>  Timor-Leste</t>
  </si>
  <si>
    <t>  Viet Nam</t>
  </si>
  <si>
    <t>x</t>
  </si>
  <si>
    <t>celkem</t>
  </si>
  <si>
    <t>y</t>
  </si>
  <si>
    <t>střední diference</t>
  </si>
  <si>
    <t>  Sri Lanka</t>
  </si>
  <si>
    <t>Cinnamon (Canella) - Skořice</t>
  </si>
  <si>
    <t>G koef. koncentrace</t>
  </si>
  <si>
    <t>j</t>
  </si>
  <si>
    <t>x = j / n</t>
  </si>
  <si>
    <t>úhlopříčka</t>
  </si>
  <si>
    <t>Výpočet střední diference:</t>
  </si>
  <si>
    <t>součet všech odchylek</t>
  </si>
  <si>
    <t>průměr původních pozorování</t>
  </si>
  <si>
    <t>Production (Mt) 2003</t>
  </si>
  <si>
    <r>
      <t xml:space="preserve">absol x </t>
    </r>
    <r>
      <rPr>
        <b/>
        <vertAlign val="subscript"/>
        <sz val="12"/>
        <rFont val="Arial"/>
        <family val="2"/>
      </rPr>
      <t>j</t>
    </r>
  </si>
  <si>
    <r>
      <t xml:space="preserve">kumul t </t>
    </r>
    <r>
      <rPr>
        <b/>
        <vertAlign val="subscript"/>
        <sz val="12"/>
        <rFont val="Arial"/>
        <family val="2"/>
      </rPr>
      <t>j</t>
    </r>
  </si>
  <si>
    <r>
      <t>y = t</t>
    </r>
    <r>
      <rPr>
        <b/>
        <vertAlign val="subscript"/>
        <sz val="12"/>
        <rFont val="Arial"/>
        <family val="2"/>
      </rPr>
      <t>j</t>
    </r>
    <r>
      <rPr>
        <b/>
        <sz val="12"/>
        <rFont val="Arial"/>
        <family val="2"/>
      </rPr>
      <t xml:space="preserve"> / t</t>
    </r>
    <r>
      <rPr>
        <b/>
        <vertAlign val="subscript"/>
        <sz val="12"/>
        <rFont val="Arial"/>
        <family val="2"/>
      </rPr>
      <t>n</t>
    </r>
  </si>
  <si>
    <t>počet obyvatel</t>
  </si>
  <si>
    <t>HDP v regionu 2000</t>
  </si>
  <si>
    <t>sklizeň brambor</t>
  </si>
  <si>
    <t>sklizeň obilovin</t>
  </si>
  <si>
    <t>volná pracovní místa</t>
  </si>
  <si>
    <t xml:space="preserve">uchazeči o zaměstnání </t>
  </si>
  <si>
    <t>Hl.m.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</si>
  <si>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</si>
  <si>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</si>
  <si>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</si>
  <si>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</si>
  <si>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</si>
  <si>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</si>
  <si>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</si>
  <si>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</si>
  <si>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</si>
  <si>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</si>
  <si>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</si>
  <si>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</si>
  <si>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Moravsko-slezský</t>
  </si>
  <si>
    <t>Počet obyvatel 2002</t>
  </si>
  <si>
    <t>Produkce brambor v t 2002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</si>
</sst>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-* #,##0.0\ _K_č_-;\-* #,##0.0\ _K_č_-;_-* &quot;-&quot;??\ _K_č_-;_-@_-"/>
    <numFmt numFmtId="169" formatCode="_-* #,##0\ _K_č_-;\-* #,##0\ _K_č_-;_-* &quot;-&quot;??\ _K_č_-;_-@_-"/>
    <numFmt numFmtId="170" formatCode="0.0000E+00"/>
    <numFmt numFmtId="171" formatCode="0.000E+00"/>
    <numFmt numFmtId="172" formatCode="0.0E+00"/>
    <numFmt numFmtId="173" formatCode="0.000"/>
    <numFmt numFmtId="174" formatCode="0.0"/>
    <numFmt numFmtId="175" formatCode="_-* #,##0.000\ _K_č_-;\-* #,##0.000\ _K_č_-;_-* &quot;-&quot;??\ _K_č_-;_-@_-"/>
    <numFmt numFmtId="176" formatCode="_-* #,##0.0000\ _K_č_-;\-* #,##0.0000\ _K_č_-;_-* &quot;-&quot;??\ _K_č_-;_-@_-"/>
    <numFmt numFmtId="177" formatCode="#,##0.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5.75"/>
      <name val="Arial"/>
      <family val="0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b/>
      <sz val="10"/>
      <name val="Times New Roman CE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3" fontId="4" fillId="0" borderId="0" xfId="15" applyNumberFormat="1" applyFont="1" applyBorder="1" applyAlignment="1">
      <alignment/>
    </xf>
    <xf numFmtId="177" fontId="4" fillId="0" borderId="0" xfId="15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skorice!$E$4:$E$14</c:f>
              <c:numCache/>
            </c:numRef>
          </c:xVal>
          <c:yVal>
            <c:numRef>
              <c:f>skorice!$F$4:$F$14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skorice!$G$4:$G$5</c:f>
              <c:numCache/>
            </c:numRef>
          </c:xVal>
          <c:yVal>
            <c:numRef>
              <c:f>skorice!$H$4:$H$5</c:f>
              <c:numCache/>
            </c:numRef>
          </c:yVal>
          <c:smooth val="1"/>
        </c:ser>
        <c:axId val="8109820"/>
        <c:axId val="5879517"/>
      </c:scatterChart>
      <c:valAx>
        <c:axId val="8109820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79517"/>
        <c:crosses val="autoZero"/>
        <c:crossBetween val="midCat"/>
        <c:dispUnits/>
        <c:majorUnit val="0.1"/>
      </c:valAx>
      <c:valAx>
        <c:axId val="5879517"/>
        <c:scaling>
          <c:orientation val="minMax"/>
          <c:max val="1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09820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crobyv!$E$4:$E$18</c:f>
              <c:numCache/>
            </c:numRef>
          </c:xVal>
          <c:yVal>
            <c:numRef>
              <c:f>crobyv!$F$4:$F$18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crobyv!$G$4:$G$5</c:f>
              <c:numCache/>
            </c:numRef>
          </c:xVal>
          <c:yVal>
            <c:numRef>
              <c:f>crobyv!$H$4:$H$5</c:f>
              <c:numCache/>
            </c:numRef>
          </c:yVal>
          <c:smooth val="1"/>
        </c:ser>
        <c:axId val="52915654"/>
        <c:axId val="6478839"/>
      </c:scatterChart>
      <c:valAx>
        <c:axId val="52915654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78839"/>
        <c:crosses val="autoZero"/>
        <c:crossBetween val="midCat"/>
        <c:dispUnits/>
        <c:majorUnit val="0.1"/>
      </c:valAx>
      <c:valAx>
        <c:axId val="6478839"/>
        <c:scaling>
          <c:orientation val="minMax"/>
          <c:max val="1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15654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crbramb!$E$4:$E$18</c:f>
              <c:numCache/>
            </c:numRef>
          </c:xVal>
          <c:yVal>
            <c:numRef>
              <c:f>crbramb!$F$4:$F$18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crbramb!$G$4:$G$5</c:f>
              <c:numCache/>
            </c:numRef>
          </c:xVal>
          <c:yVal>
            <c:numRef>
              <c:f>crbramb!$H$4:$H$5</c:f>
              <c:numCache/>
            </c:numRef>
          </c:yVal>
          <c:smooth val="1"/>
        </c:ser>
        <c:axId val="58309552"/>
        <c:axId val="55023921"/>
      </c:scatterChart>
      <c:valAx>
        <c:axId val="58309552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023921"/>
        <c:crosses val="autoZero"/>
        <c:crossBetween val="midCat"/>
        <c:dispUnits/>
        <c:majorUnit val="0.1"/>
      </c:valAx>
      <c:valAx>
        <c:axId val="55023921"/>
        <c:scaling>
          <c:orientation val="minMax"/>
          <c:max val="1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09552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5</xdr:row>
      <xdr:rowOff>85725</xdr:rowOff>
    </xdr:from>
    <xdr:to>
      <xdr:col>12</xdr:col>
      <xdr:colOff>76200</xdr:colOff>
      <xdr:row>29</xdr:row>
      <xdr:rowOff>123825</xdr:rowOff>
    </xdr:to>
    <xdr:graphicFrame>
      <xdr:nvGraphicFramePr>
        <xdr:cNvPr id="1" name="Chart 2"/>
        <xdr:cNvGraphicFramePr/>
      </xdr:nvGraphicFramePr>
      <xdr:xfrm>
        <a:off x="5038725" y="1123950"/>
        <a:ext cx="33718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5</xdr:row>
      <xdr:rowOff>85725</xdr:rowOff>
    </xdr:from>
    <xdr:to>
      <xdr:col>12</xdr:col>
      <xdr:colOff>76200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5038725" y="1123950"/>
        <a:ext cx="33718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5</xdr:row>
      <xdr:rowOff>85725</xdr:rowOff>
    </xdr:from>
    <xdr:to>
      <xdr:col>12</xdr:col>
      <xdr:colOff>76200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5200650" y="1123950"/>
        <a:ext cx="33718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C42" sqref="C42"/>
    </sheetView>
  </sheetViews>
  <sheetFormatPr defaultColWidth="9.140625" defaultRowHeight="12.75"/>
  <cols>
    <col min="1" max="1" width="6.140625" style="6" customWidth="1"/>
    <col min="2" max="2" width="23.28125" style="2" customWidth="1"/>
    <col min="3" max="3" width="11.8515625" style="2" customWidth="1"/>
    <col min="4" max="4" width="10.57421875" style="2" customWidth="1"/>
    <col min="5" max="16384" width="9.140625" style="2" customWidth="1"/>
  </cols>
  <sheetData>
    <row r="1" spans="2:7" ht="12.75" customHeight="1">
      <c r="B1" s="16" t="s">
        <v>14</v>
      </c>
      <c r="C1" s="10"/>
      <c r="G1" s="2" t="s">
        <v>18</v>
      </c>
    </row>
    <row r="2" spans="1:8" s="20" customFormat="1" ht="21.75" customHeight="1">
      <c r="A2" s="17" t="s">
        <v>16</v>
      </c>
      <c r="B2" s="21" t="s">
        <v>22</v>
      </c>
      <c r="C2" s="18" t="s">
        <v>23</v>
      </c>
      <c r="D2" s="18" t="s">
        <v>24</v>
      </c>
      <c r="E2" s="19" t="s">
        <v>17</v>
      </c>
      <c r="F2" s="20" t="s">
        <v>25</v>
      </c>
      <c r="G2" s="20" t="s">
        <v>9</v>
      </c>
      <c r="H2" s="19" t="s">
        <v>11</v>
      </c>
    </row>
    <row r="3" spans="1:8" s="20" customFormat="1" ht="21.75" customHeight="1">
      <c r="A3" s="17">
        <v>10</v>
      </c>
      <c r="B3" s="7" t="s">
        <v>10</v>
      </c>
      <c r="C3" s="9">
        <f>SUM(C5:C14)</f>
        <v>106140</v>
      </c>
      <c r="D3" s="18"/>
      <c r="E3" s="19"/>
      <c r="H3" s="19"/>
    </row>
    <row r="4" spans="1:8" ht="12.75">
      <c r="A4" s="6">
        <v>0</v>
      </c>
      <c r="B4" s="3"/>
      <c r="C4" s="11">
        <v>0</v>
      </c>
      <c r="D4" s="2">
        <f>SUM(C$4:C4)</f>
        <v>0</v>
      </c>
      <c r="E4" s="2">
        <f>+A4/$A$3</f>
        <v>0</v>
      </c>
      <c r="F4" s="2">
        <f aca="true" t="shared" si="0" ref="F4:F14">+D4/$C$3</f>
        <v>0</v>
      </c>
      <c r="G4" s="6">
        <v>0</v>
      </c>
      <c r="H4" s="6">
        <v>0</v>
      </c>
    </row>
    <row r="5" spans="1:8" ht="12.75">
      <c r="A5" s="6">
        <v>1</v>
      </c>
      <c r="B5" s="3" t="s">
        <v>5</v>
      </c>
      <c r="C5" s="11">
        <v>30</v>
      </c>
      <c r="D5" s="2">
        <f>SUM(C$4:C5)</f>
        <v>30</v>
      </c>
      <c r="E5" s="2">
        <f aca="true" t="shared" si="1" ref="E5:E14">+A5/$A$3</f>
        <v>0.1</v>
      </c>
      <c r="F5" s="5">
        <f t="shared" si="0"/>
        <v>0.0002826455624646693</v>
      </c>
      <c r="G5" s="6">
        <v>1</v>
      </c>
      <c r="H5" s="6">
        <v>1</v>
      </c>
    </row>
    <row r="6" spans="1:6" ht="12.75">
      <c r="A6" s="6">
        <v>2</v>
      </c>
      <c r="B6" s="3" t="s">
        <v>2</v>
      </c>
      <c r="C6" s="11">
        <v>50</v>
      </c>
      <c r="D6" s="2">
        <f>SUM(C$5:C6)</f>
        <v>80</v>
      </c>
      <c r="E6" s="2">
        <f t="shared" si="1"/>
        <v>0.2</v>
      </c>
      <c r="F6" s="5">
        <f t="shared" si="0"/>
        <v>0.0007537214999057848</v>
      </c>
    </row>
    <row r="7" spans="1:6" ht="12.75">
      <c r="A7" s="6">
        <v>3</v>
      </c>
      <c r="B7" s="3" t="s">
        <v>1</v>
      </c>
      <c r="C7" s="11">
        <v>55</v>
      </c>
      <c r="D7" s="2">
        <f>SUM(C$5:C7)</f>
        <v>135</v>
      </c>
      <c r="E7" s="2">
        <f t="shared" si="1"/>
        <v>0.3</v>
      </c>
      <c r="F7" s="5">
        <f t="shared" si="0"/>
        <v>0.001271905031091012</v>
      </c>
    </row>
    <row r="8" spans="1:6" ht="12.75">
      <c r="A8" s="6">
        <v>4</v>
      </c>
      <c r="B8" s="3" t="s">
        <v>7</v>
      </c>
      <c r="C8" s="11">
        <v>75</v>
      </c>
      <c r="D8" s="2">
        <f>SUM(C$5:C8)</f>
        <v>210</v>
      </c>
      <c r="E8" s="2">
        <f t="shared" si="1"/>
        <v>0.4</v>
      </c>
      <c r="F8" s="5">
        <f t="shared" si="0"/>
        <v>0.001978518937252685</v>
      </c>
    </row>
    <row r="9" spans="1:6" ht="12.75">
      <c r="A9" s="6">
        <v>5</v>
      </c>
      <c r="B9" s="3" t="s">
        <v>6</v>
      </c>
      <c r="C9" s="11">
        <v>230</v>
      </c>
      <c r="D9" s="2">
        <f>SUM(C$5:C9)</f>
        <v>440</v>
      </c>
      <c r="E9" s="2">
        <f t="shared" si="1"/>
        <v>0.5</v>
      </c>
      <c r="F9" s="5">
        <f t="shared" si="0"/>
        <v>0.0041454682494818165</v>
      </c>
    </row>
    <row r="10" spans="1:6" ht="12.75">
      <c r="A10" s="6">
        <v>6</v>
      </c>
      <c r="B10" s="3" t="s">
        <v>4</v>
      </c>
      <c r="C10" s="11">
        <v>1500</v>
      </c>
      <c r="D10" s="2">
        <f>SUM(C$5:C10)</f>
        <v>1940</v>
      </c>
      <c r="E10" s="2">
        <f t="shared" si="1"/>
        <v>0.6</v>
      </c>
      <c r="F10" s="5">
        <f t="shared" si="0"/>
        <v>0.018277746372715283</v>
      </c>
    </row>
    <row r="11" spans="1:6" ht="12.75">
      <c r="A11" s="6">
        <v>7</v>
      </c>
      <c r="B11" s="3" t="s">
        <v>8</v>
      </c>
      <c r="C11" s="11">
        <v>6000</v>
      </c>
      <c r="D11" s="2">
        <f>SUM(C$5:C11)</f>
        <v>7940</v>
      </c>
      <c r="E11" s="2">
        <f t="shared" si="1"/>
        <v>0.7</v>
      </c>
      <c r="F11" s="5">
        <f t="shared" si="0"/>
        <v>0.07480685886564914</v>
      </c>
    </row>
    <row r="12" spans="1:6" ht="12.75">
      <c r="A12" s="6">
        <v>8</v>
      </c>
      <c r="B12" s="3" t="s">
        <v>13</v>
      </c>
      <c r="C12" s="11">
        <v>12200</v>
      </c>
      <c r="D12" s="2">
        <f>SUM(C$5:C12)</f>
        <v>20140</v>
      </c>
      <c r="E12" s="2">
        <f t="shared" si="1"/>
        <v>0.8</v>
      </c>
      <c r="F12" s="5">
        <f t="shared" si="0"/>
        <v>0.18974938760128132</v>
      </c>
    </row>
    <row r="13" spans="1:6" ht="12.75">
      <c r="A13" s="6">
        <v>9</v>
      </c>
      <c r="B13" s="3" t="s">
        <v>3</v>
      </c>
      <c r="C13" s="11">
        <v>39000</v>
      </c>
      <c r="D13" s="2">
        <f>SUM(C$5:C13)</f>
        <v>59140</v>
      </c>
      <c r="E13" s="2">
        <f t="shared" si="1"/>
        <v>0.9</v>
      </c>
      <c r="F13" s="5">
        <f t="shared" si="0"/>
        <v>0.5571886188053514</v>
      </c>
    </row>
    <row r="14" spans="1:6" ht="12.75">
      <c r="A14" s="6">
        <v>10</v>
      </c>
      <c r="B14" s="3" t="s">
        <v>0</v>
      </c>
      <c r="C14" s="11">
        <v>47000</v>
      </c>
      <c r="D14" s="2">
        <f>SUM(C$5:C14)</f>
        <v>106140</v>
      </c>
      <c r="E14" s="2">
        <f t="shared" si="1"/>
        <v>1</v>
      </c>
      <c r="F14" s="2">
        <f t="shared" si="0"/>
        <v>1</v>
      </c>
    </row>
    <row r="15" ht="12.75"/>
    <row r="16" ht="12.75"/>
    <row r="17" ht="12.75"/>
    <row r="18" ht="12.75">
      <c r="B18" s="1" t="s">
        <v>19</v>
      </c>
    </row>
    <row r="19" spans="4:13" ht="12.75">
      <c r="D19" s="13">
        <v>30</v>
      </c>
      <c r="E19" s="13">
        <v>50</v>
      </c>
      <c r="F19" s="13">
        <v>55</v>
      </c>
      <c r="G19" s="13">
        <v>75</v>
      </c>
      <c r="H19" s="13">
        <v>230</v>
      </c>
      <c r="I19" s="13">
        <v>1500</v>
      </c>
      <c r="J19" s="13">
        <v>6000</v>
      </c>
      <c r="K19" s="13">
        <v>12200</v>
      </c>
      <c r="L19" s="13">
        <v>39000</v>
      </c>
      <c r="M19" s="13">
        <v>47000</v>
      </c>
    </row>
    <row r="20" spans="3:13" ht="12.75">
      <c r="C20" s="13">
        <v>30</v>
      </c>
      <c r="D20" s="12">
        <f>+ABS($C20-D$19)</f>
        <v>0</v>
      </c>
      <c r="E20" s="12">
        <f aca="true" t="shared" si="2" ref="E20:M20">+ABS($C20-E$19)</f>
        <v>20</v>
      </c>
      <c r="F20" s="12">
        <f t="shared" si="2"/>
        <v>25</v>
      </c>
      <c r="G20" s="12">
        <f t="shared" si="2"/>
        <v>45</v>
      </c>
      <c r="H20" s="12">
        <f t="shared" si="2"/>
        <v>200</v>
      </c>
      <c r="I20" s="12">
        <f t="shared" si="2"/>
        <v>1470</v>
      </c>
      <c r="J20" s="12">
        <f t="shared" si="2"/>
        <v>5970</v>
      </c>
      <c r="K20" s="12">
        <f t="shared" si="2"/>
        <v>12170</v>
      </c>
      <c r="L20" s="12">
        <f t="shared" si="2"/>
        <v>38970</v>
      </c>
      <c r="M20" s="12">
        <f t="shared" si="2"/>
        <v>46970</v>
      </c>
    </row>
    <row r="21" spans="3:13" ht="12.75">
      <c r="C21" s="13">
        <v>50</v>
      </c>
      <c r="D21" s="12">
        <f aca="true" t="shared" si="3" ref="D21:M29">+ABS($C21-D$19)</f>
        <v>20</v>
      </c>
      <c r="E21" s="12">
        <f t="shared" si="3"/>
        <v>0</v>
      </c>
      <c r="F21" s="12">
        <f t="shared" si="3"/>
        <v>5</v>
      </c>
      <c r="G21" s="12">
        <f t="shared" si="3"/>
        <v>25</v>
      </c>
      <c r="H21" s="12">
        <f t="shared" si="3"/>
        <v>180</v>
      </c>
      <c r="I21" s="12">
        <f t="shared" si="3"/>
        <v>1450</v>
      </c>
      <c r="J21" s="12">
        <f t="shared" si="3"/>
        <v>5950</v>
      </c>
      <c r="K21" s="12">
        <f t="shared" si="3"/>
        <v>12150</v>
      </c>
      <c r="L21" s="12">
        <f t="shared" si="3"/>
        <v>38950</v>
      </c>
      <c r="M21" s="12">
        <f t="shared" si="3"/>
        <v>46950</v>
      </c>
    </row>
    <row r="22" spans="3:13" ht="12.75">
      <c r="C22" s="13">
        <v>55</v>
      </c>
      <c r="D22" s="12">
        <f t="shared" si="3"/>
        <v>25</v>
      </c>
      <c r="E22" s="12">
        <f t="shared" si="3"/>
        <v>5</v>
      </c>
      <c r="F22" s="12">
        <f t="shared" si="3"/>
        <v>0</v>
      </c>
      <c r="G22" s="12">
        <f t="shared" si="3"/>
        <v>20</v>
      </c>
      <c r="H22" s="12">
        <f t="shared" si="3"/>
        <v>175</v>
      </c>
      <c r="I22" s="12">
        <f t="shared" si="3"/>
        <v>1445</v>
      </c>
      <c r="J22" s="12">
        <f t="shared" si="3"/>
        <v>5945</v>
      </c>
      <c r="K22" s="12">
        <f t="shared" si="3"/>
        <v>12145</v>
      </c>
      <c r="L22" s="12">
        <f t="shared" si="3"/>
        <v>38945</v>
      </c>
      <c r="M22" s="12">
        <f t="shared" si="3"/>
        <v>46945</v>
      </c>
    </row>
    <row r="23" spans="3:13" ht="12.75">
      <c r="C23" s="13">
        <v>75</v>
      </c>
      <c r="D23" s="12">
        <f t="shared" si="3"/>
        <v>45</v>
      </c>
      <c r="E23" s="12">
        <f t="shared" si="3"/>
        <v>25</v>
      </c>
      <c r="F23" s="12">
        <f t="shared" si="3"/>
        <v>20</v>
      </c>
      <c r="G23" s="12">
        <f t="shared" si="3"/>
        <v>0</v>
      </c>
      <c r="H23" s="12">
        <f t="shared" si="3"/>
        <v>155</v>
      </c>
      <c r="I23" s="12">
        <f t="shared" si="3"/>
        <v>1425</v>
      </c>
      <c r="J23" s="12">
        <f t="shared" si="3"/>
        <v>5925</v>
      </c>
      <c r="K23" s="12">
        <f t="shared" si="3"/>
        <v>12125</v>
      </c>
      <c r="L23" s="12">
        <f t="shared" si="3"/>
        <v>38925</v>
      </c>
      <c r="M23" s="12">
        <f t="shared" si="3"/>
        <v>46925</v>
      </c>
    </row>
    <row r="24" spans="3:13" ht="12.75">
      <c r="C24" s="13">
        <v>230</v>
      </c>
      <c r="D24" s="12">
        <f t="shared" si="3"/>
        <v>200</v>
      </c>
      <c r="E24" s="12">
        <f t="shared" si="3"/>
        <v>180</v>
      </c>
      <c r="F24" s="12">
        <f t="shared" si="3"/>
        <v>175</v>
      </c>
      <c r="G24" s="12">
        <f t="shared" si="3"/>
        <v>155</v>
      </c>
      <c r="H24" s="12">
        <f t="shared" si="3"/>
        <v>0</v>
      </c>
      <c r="I24" s="12">
        <f t="shared" si="3"/>
        <v>1270</v>
      </c>
      <c r="J24" s="12">
        <f t="shared" si="3"/>
        <v>5770</v>
      </c>
      <c r="K24" s="12">
        <f t="shared" si="3"/>
        <v>11970</v>
      </c>
      <c r="L24" s="12">
        <f t="shared" si="3"/>
        <v>38770</v>
      </c>
      <c r="M24" s="12">
        <f t="shared" si="3"/>
        <v>46770</v>
      </c>
    </row>
    <row r="25" spans="3:13" ht="12.75">
      <c r="C25" s="13">
        <v>1500</v>
      </c>
      <c r="D25" s="12">
        <f t="shared" si="3"/>
        <v>1470</v>
      </c>
      <c r="E25" s="12">
        <f t="shared" si="3"/>
        <v>1450</v>
      </c>
      <c r="F25" s="12">
        <f t="shared" si="3"/>
        <v>1445</v>
      </c>
      <c r="G25" s="12">
        <f t="shared" si="3"/>
        <v>1425</v>
      </c>
      <c r="H25" s="12">
        <f t="shared" si="3"/>
        <v>1270</v>
      </c>
      <c r="I25" s="12">
        <f t="shared" si="3"/>
        <v>0</v>
      </c>
      <c r="J25" s="12">
        <f t="shared" si="3"/>
        <v>4500</v>
      </c>
      <c r="K25" s="12">
        <f t="shared" si="3"/>
        <v>10700</v>
      </c>
      <c r="L25" s="12">
        <f t="shared" si="3"/>
        <v>37500</v>
      </c>
      <c r="M25" s="12">
        <f t="shared" si="3"/>
        <v>45500</v>
      </c>
    </row>
    <row r="26" spans="3:13" ht="12.75">
      <c r="C26" s="13">
        <v>6000</v>
      </c>
      <c r="D26" s="12">
        <f t="shared" si="3"/>
        <v>5970</v>
      </c>
      <c r="E26" s="12">
        <f t="shared" si="3"/>
        <v>5950</v>
      </c>
      <c r="F26" s="12">
        <f t="shared" si="3"/>
        <v>5945</v>
      </c>
      <c r="G26" s="12">
        <f t="shared" si="3"/>
        <v>5925</v>
      </c>
      <c r="H26" s="12">
        <f t="shared" si="3"/>
        <v>5770</v>
      </c>
      <c r="I26" s="12">
        <f t="shared" si="3"/>
        <v>4500</v>
      </c>
      <c r="J26" s="12">
        <f t="shared" si="3"/>
        <v>0</v>
      </c>
      <c r="K26" s="12">
        <f t="shared" si="3"/>
        <v>6200</v>
      </c>
      <c r="L26" s="12">
        <f t="shared" si="3"/>
        <v>33000</v>
      </c>
      <c r="M26" s="12">
        <f t="shared" si="3"/>
        <v>41000</v>
      </c>
    </row>
    <row r="27" spans="3:13" ht="12.75">
      <c r="C27" s="13">
        <v>12200</v>
      </c>
      <c r="D27" s="12">
        <f t="shared" si="3"/>
        <v>12170</v>
      </c>
      <c r="E27" s="12">
        <f t="shared" si="3"/>
        <v>12150</v>
      </c>
      <c r="F27" s="12">
        <f t="shared" si="3"/>
        <v>12145</v>
      </c>
      <c r="G27" s="12">
        <f t="shared" si="3"/>
        <v>12125</v>
      </c>
      <c r="H27" s="12">
        <f t="shared" si="3"/>
        <v>11970</v>
      </c>
      <c r="I27" s="12">
        <f t="shared" si="3"/>
        <v>10700</v>
      </c>
      <c r="J27" s="12">
        <f t="shared" si="3"/>
        <v>6200</v>
      </c>
      <c r="K27" s="12">
        <f t="shared" si="3"/>
        <v>0</v>
      </c>
      <c r="L27" s="12">
        <f t="shared" si="3"/>
        <v>26800</v>
      </c>
      <c r="M27" s="12">
        <f t="shared" si="3"/>
        <v>34800</v>
      </c>
    </row>
    <row r="28" spans="3:13" ht="12.75">
      <c r="C28" s="13">
        <v>39000</v>
      </c>
      <c r="D28" s="12">
        <f t="shared" si="3"/>
        <v>38970</v>
      </c>
      <c r="E28" s="12">
        <f t="shared" si="3"/>
        <v>38950</v>
      </c>
      <c r="F28" s="12">
        <f t="shared" si="3"/>
        <v>38945</v>
      </c>
      <c r="G28" s="12">
        <f t="shared" si="3"/>
        <v>38925</v>
      </c>
      <c r="H28" s="12">
        <f t="shared" si="3"/>
        <v>38770</v>
      </c>
      <c r="I28" s="12">
        <f t="shared" si="3"/>
        <v>37500</v>
      </c>
      <c r="J28" s="12">
        <f t="shared" si="3"/>
        <v>33000</v>
      </c>
      <c r="K28" s="12">
        <f t="shared" si="3"/>
        <v>26800</v>
      </c>
      <c r="L28" s="12">
        <f t="shared" si="3"/>
        <v>0</v>
      </c>
      <c r="M28" s="12">
        <f t="shared" si="3"/>
        <v>8000</v>
      </c>
    </row>
    <row r="29" spans="3:13" ht="12.75">
      <c r="C29" s="13">
        <v>47000</v>
      </c>
      <c r="D29" s="12">
        <f t="shared" si="3"/>
        <v>46970</v>
      </c>
      <c r="E29" s="12">
        <f t="shared" si="3"/>
        <v>46950</v>
      </c>
      <c r="F29" s="12">
        <f t="shared" si="3"/>
        <v>46945</v>
      </c>
      <c r="G29" s="12">
        <f t="shared" si="3"/>
        <v>46925</v>
      </c>
      <c r="H29" s="12">
        <f t="shared" si="3"/>
        <v>46770</v>
      </c>
      <c r="I29" s="12">
        <f t="shared" si="3"/>
        <v>45500</v>
      </c>
      <c r="J29" s="12">
        <f t="shared" si="3"/>
        <v>41000</v>
      </c>
      <c r="K29" s="12">
        <f t="shared" si="3"/>
        <v>34800</v>
      </c>
      <c r="L29" s="12">
        <f t="shared" si="3"/>
        <v>8000</v>
      </c>
      <c r="M29" s="12">
        <f t="shared" si="3"/>
        <v>0</v>
      </c>
    </row>
    <row r="30" ht="12.75"/>
    <row r="31" spans="1:13" ht="12.75">
      <c r="A31" s="8" t="s">
        <v>20</v>
      </c>
      <c r="C31" s="14">
        <f>SUM(D31:M31)</f>
        <v>1550300</v>
      </c>
      <c r="D31" s="4">
        <f>SUM(D20:D29)</f>
        <v>105840</v>
      </c>
      <c r="E31" s="4">
        <f aca="true" t="shared" si="4" ref="E31:M31">SUM(E20:E29)</f>
        <v>105680</v>
      </c>
      <c r="F31" s="4">
        <f t="shared" si="4"/>
        <v>105650</v>
      </c>
      <c r="G31" s="4">
        <f t="shared" si="4"/>
        <v>105570</v>
      </c>
      <c r="H31" s="4">
        <f t="shared" si="4"/>
        <v>105260</v>
      </c>
      <c r="I31" s="4">
        <f t="shared" si="4"/>
        <v>105260</v>
      </c>
      <c r="J31" s="4">
        <f t="shared" si="4"/>
        <v>114260</v>
      </c>
      <c r="K31" s="4">
        <f t="shared" si="4"/>
        <v>139060</v>
      </c>
      <c r="L31" s="4">
        <f t="shared" si="4"/>
        <v>299860</v>
      </c>
      <c r="M31" s="4">
        <f t="shared" si="4"/>
        <v>363860</v>
      </c>
    </row>
    <row r="32" spans="1:3" ht="12.75">
      <c r="A32" s="7" t="s">
        <v>21</v>
      </c>
      <c r="C32" s="14">
        <f>AVERAGE(C20:C29)</f>
        <v>10614</v>
      </c>
    </row>
    <row r="33" spans="1:3" ht="12.75">
      <c r="A33" s="9" t="s">
        <v>12</v>
      </c>
      <c r="B33" s="9"/>
      <c r="C33" s="14">
        <f>C31/10/10</f>
        <v>15503</v>
      </c>
    </row>
    <row r="34" spans="1:3" ht="12.75">
      <c r="A34" s="9" t="s">
        <v>15</v>
      </c>
      <c r="B34" s="9"/>
      <c r="C34" s="15">
        <f>+C33/2/C32</f>
        <v>0.7303090258149614</v>
      </c>
    </row>
    <row r="35" ht="12.75"/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D21" sqref="D21:Q34"/>
    </sheetView>
  </sheetViews>
  <sheetFormatPr defaultColWidth="9.140625" defaultRowHeight="12.75"/>
  <cols>
    <col min="1" max="1" width="6.140625" style="6" customWidth="1"/>
    <col min="2" max="2" width="23.28125" style="2" customWidth="1"/>
    <col min="3" max="3" width="11.8515625" style="2" customWidth="1"/>
    <col min="4" max="4" width="10.57421875" style="2" customWidth="1"/>
    <col min="5" max="16384" width="9.140625" style="2" customWidth="1"/>
  </cols>
  <sheetData>
    <row r="1" spans="2:7" ht="12.75" customHeight="1">
      <c r="B1" s="16"/>
      <c r="C1" s="10"/>
      <c r="G1" s="2" t="s">
        <v>18</v>
      </c>
    </row>
    <row r="2" spans="1:8" s="20" customFormat="1" ht="21.75" customHeight="1">
      <c r="A2" s="17" t="s">
        <v>16</v>
      </c>
      <c r="B2" s="21" t="s">
        <v>46</v>
      </c>
      <c r="C2" s="18" t="s">
        <v>23</v>
      </c>
      <c r="D2" s="18" t="s">
        <v>24</v>
      </c>
      <c r="E2" s="19" t="s">
        <v>17</v>
      </c>
      <c r="F2" s="20" t="s">
        <v>25</v>
      </c>
      <c r="G2" s="20" t="s">
        <v>9</v>
      </c>
      <c r="H2" s="19" t="s">
        <v>11</v>
      </c>
    </row>
    <row r="3" spans="1:8" s="20" customFormat="1" ht="21.75" customHeight="1">
      <c r="A3" s="17">
        <v>14</v>
      </c>
      <c r="B3" s="7" t="s">
        <v>10</v>
      </c>
      <c r="C3" s="42">
        <f>SUM(C5:C18)</f>
        <v>10200774</v>
      </c>
      <c r="D3" s="18"/>
      <c r="E3" s="19"/>
      <c r="H3" s="19"/>
    </row>
    <row r="4" spans="1:8" ht="12.75">
      <c r="A4" s="6">
        <v>0</v>
      </c>
      <c r="B4" s="3"/>
      <c r="C4" s="11">
        <v>0</v>
      </c>
      <c r="D4" s="2">
        <f>SUM(C$4:C4)</f>
        <v>0</v>
      </c>
      <c r="E4" s="2">
        <f>+A4/$A$3</f>
        <v>0</v>
      </c>
      <c r="F4" s="2">
        <f aca="true" t="shared" si="0" ref="F4:F18">+D4/$C$3</f>
        <v>0</v>
      </c>
      <c r="G4" s="6">
        <v>0</v>
      </c>
      <c r="H4" s="6">
        <v>0</v>
      </c>
    </row>
    <row r="5" spans="1:8" ht="12.75">
      <c r="A5" s="6">
        <v>1</v>
      </c>
      <c r="B5" s="4" t="s">
        <v>36</v>
      </c>
      <c r="C5" s="35">
        <v>303761</v>
      </c>
      <c r="D5" s="2">
        <f>SUM(C$4:C5)</f>
        <v>303761</v>
      </c>
      <c r="E5" s="2">
        <f aca="true" t="shared" si="1" ref="E5:E18">+A5/$A$3</f>
        <v>0.07142857142857142</v>
      </c>
      <c r="F5" s="2">
        <f t="shared" si="0"/>
        <v>0.02977823055387758</v>
      </c>
      <c r="G5" s="6">
        <v>1</v>
      </c>
      <c r="H5" s="6">
        <v>1</v>
      </c>
    </row>
    <row r="6" spans="1:6" ht="12.75">
      <c r="A6" s="6">
        <v>2</v>
      </c>
      <c r="B6" s="4" t="s">
        <v>38</v>
      </c>
      <c r="C6" s="35">
        <v>427418</v>
      </c>
      <c r="D6" s="2">
        <f>SUM(C$5:C6)</f>
        <v>731179</v>
      </c>
      <c r="E6" s="2">
        <f t="shared" si="1"/>
        <v>0.14285714285714285</v>
      </c>
      <c r="F6" s="2">
        <f t="shared" si="0"/>
        <v>0.07167877653205532</v>
      </c>
    </row>
    <row r="7" spans="1:6" ht="12.75">
      <c r="A7" s="6">
        <v>3</v>
      </c>
      <c r="B7" s="4" t="s">
        <v>40</v>
      </c>
      <c r="C7" s="35">
        <v>506849</v>
      </c>
      <c r="D7" s="2">
        <f>SUM(C$5:C7)</f>
        <v>1238028</v>
      </c>
      <c r="E7" s="2">
        <f t="shared" si="1"/>
        <v>0.21428571428571427</v>
      </c>
      <c r="F7" s="2">
        <f t="shared" si="0"/>
        <v>0.12136608457358236</v>
      </c>
    </row>
    <row r="8" spans="1:6" ht="12.75">
      <c r="A8" s="6">
        <v>4</v>
      </c>
      <c r="B8" s="4" t="s">
        <v>41</v>
      </c>
      <c r="C8" s="35">
        <v>517959</v>
      </c>
      <c r="D8" s="2">
        <f>SUM(C$5:C8)</f>
        <v>1755987</v>
      </c>
      <c r="E8" s="2">
        <f t="shared" si="1"/>
        <v>0.2857142857142857</v>
      </c>
      <c r="F8" s="2">
        <f t="shared" si="0"/>
        <v>0.17214252565540614</v>
      </c>
    </row>
    <row r="9" spans="1:6" ht="12.75">
      <c r="A9" s="6">
        <v>5</v>
      </c>
      <c r="B9" s="4" t="s">
        <v>39</v>
      </c>
      <c r="C9" s="35">
        <v>548698</v>
      </c>
      <c r="D9" s="2">
        <f>SUM(C$5:C9)</f>
        <v>2304685</v>
      </c>
      <c r="E9" s="2">
        <f t="shared" si="1"/>
        <v>0.35714285714285715</v>
      </c>
      <c r="F9" s="2">
        <f t="shared" si="0"/>
        <v>0.22593236552442</v>
      </c>
    </row>
    <row r="10" spans="1:6" ht="12.75">
      <c r="A10" s="6">
        <v>6</v>
      </c>
      <c r="B10" s="4" t="s">
        <v>35</v>
      </c>
      <c r="C10" s="35">
        <v>549369</v>
      </c>
      <c r="D10" s="2">
        <f>SUM(C$5:C10)</f>
        <v>2854054</v>
      </c>
      <c r="E10" s="2">
        <f t="shared" si="1"/>
        <v>0.42857142857142855</v>
      </c>
      <c r="F10" s="2">
        <f t="shared" si="0"/>
        <v>0.2797879847156696</v>
      </c>
    </row>
    <row r="11" spans="1:6" ht="12.75">
      <c r="A11" s="6">
        <v>7</v>
      </c>
      <c r="B11" s="4" t="s">
        <v>44</v>
      </c>
      <c r="C11" s="35">
        <v>593458</v>
      </c>
      <c r="D11" s="2">
        <f>SUM(C$5:C11)</f>
        <v>3447512</v>
      </c>
      <c r="E11" s="2">
        <f t="shared" si="1"/>
        <v>0.5</v>
      </c>
      <c r="F11" s="2">
        <f t="shared" si="0"/>
        <v>0.3379657269144479</v>
      </c>
    </row>
    <row r="12" spans="1:6" ht="12.75">
      <c r="A12" s="6">
        <v>8</v>
      </c>
      <c r="B12" s="4" t="s">
        <v>34</v>
      </c>
      <c r="C12" s="35">
        <v>624778</v>
      </c>
      <c r="D12" s="2">
        <f>SUM(C$5:C12)</f>
        <v>4072290</v>
      </c>
      <c r="E12" s="2">
        <f t="shared" si="1"/>
        <v>0.5714285714285714</v>
      </c>
      <c r="F12" s="2">
        <f t="shared" si="0"/>
        <v>0.39921382436273956</v>
      </c>
    </row>
    <row r="13" spans="1:6" ht="12.75">
      <c r="A13" s="6">
        <v>9</v>
      </c>
      <c r="B13" s="4" t="s">
        <v>43</v>
      </c>
      <c r="C13" s="35">
        <v>637401</v>
      </c>
      <c r="D13" s="2">
        <f>SUM(C$5:C13)</f>
        <v>4709691</v>
      </c>
      <c r="E13" s="2">
        <f t="shared" si="1"/>
        <v>0.6428571428571429</v>
      </c>
      <c r="F13" s="2">
        <f t="shared" si="0"/>
        <v>0.461699376929633</v>
      </c>
    </row>
    <row r="14" spans="1:6" ht="12.75">
      <c r="A14" s="6">
        <v>10</v>
      </c>
      <c r="B14" s="4" t="s">
        <v>37</v>
      </c>
      <c r="C14" s="35">
        <v>819442</v>
      </c>
      <c r="D14" s="2">
        <f>SUM(C$5:C14)</f>
        <v>5529133</v>
      </c>
      <c r="E14" s="2">
        <f t="shared" si="1"/>
        <v>0.7142857142857143</v>
      </c>
      <c r="F14" s="2">
        <f t="shared" si="0"/>
        <v>0.542030732177774</v>
      </c>
    </row>
    <row r="15" spans="1:6" ht="12.75">
      <c r="A15" s="6">
        <v>11</v>
      </c>
      <c r="B15" s="4" t="s">
        <v>42</v>
      </c>
      <c r="C15" s="35">
        <v>1122759</v>
      </c>
      <c r="D15" s="2">
        <f>SUM(C$5:C15)</f>
        <v>6651892</v>
      </c>
      <c r="E15" s="2">
        <f t="shared" si="1"/>
        <v>0.7857142857142857</v>
      </c>
      <c r="F15" s="2">
        <f t="shared" si="0"/>
        <v>0.6520967918708913</v>
      </c>
    </row>
    <row r="16" spans="1:6" ht="12.75">
      <c r="A16" s="6">
        <v>12</v>
      </c>
      <c r="B16" s="4" t="s">
        <v>33</v>
      </c>
      <c r="C16" s="35">
        <v>1125735</v>
      </c>
      <c r="D16" s="2">
        <f>SUM(C$5:C16)</f>
        <v>7777627</v>
      </c>
      <c r="E16" s="2">
        <f t="shared" si="1"/>
        <v>0.8571428571428571</v>
      </c>
      <c r="F16" s="2">
        <f t="shared" si="0"/>
        <v>0.7624545941317786</v>
      </c>
    </row>
    <row r="17" spans="1:6" ht="12.75">
      <c r="A17" s="6">
        <v>13</v>
      </c>
      <c r="B17" s="4" t="s">
        <v>32</v>
      </c>
      <c r="C17" s="35">
        <v>1158800</v>
      </c>
      <c r="D17" s="2">
        <f>SUM(C$5:C17)</f>
        <v>8936427</v>
      </c>
      <c r="E17" s="2">
        <f t="shared" si="1"/>
        <v>0.9285714285714286</v>
      </c>
      <c r="F17" s="2">
        <f t="shared" si="0"/>
        <v>0.8760538170927029</v>
      </c>
    </row>
    <row r="18" spans="1:6" ht="12.75">
      <c r="A18" s="6">
        <v>14</v>
      </c>
      <c r="B18" s="4" t="s">
        <v>45</v>
      </c>
      <c r="C18" s="35">
        <v>1264347</v>
      </c>
      <c r="D18" s="2">
        <f>SUM(C$5:C18)</f>
        <v>10200774</v>
      </c>
      <c r="E18" s="2">
        <f t="shared" si="1"/>
        <v>1</v>
      </c>
      <c r="F18" s="2">
        <f t="shared" si="0"/>
        <v>1</v>
      </c>
    </row>
    <row r="19" spans="2:3" ht="12.75">
      <c r="B19" s="4"/>
      <c r="C19" s="35"/>
    </row>
    <row r="20" spans="1:17" s="44" customFormat="1" ht="12.75">
      <c r="A20" s="43"/>
      <c r="D20" s="13">
        <v>303761</v>
      </c>
      <c r="E20" s="13">
        <v>427418</v>
      </c>
      <c r="F20" s="13">
        <v>506849</v>
      </c>
      <c r="G20" s="13">
        <v>517959</v>
      </c>
      <c r="H20" s="13">
        <v>548698</v>
      </c>
      <c r="I20" s="13">
        <v>549369</v>
      </c>
      <c r="J20" s="13">
        <v>593458</v>
      </c>
      <c r="K20" s="13">
        <v>624778</v>
      </c>
      <c r="L20" s="13">
        <v>637401</v>
      </c>
      <c r="M20" s="13">
        <v>819442</v>
      </c>
      <c r="N20" s="44">
        <v>1122759</v>
      </c>
      <c r="O20" s="44">
        <v>1125735</v>
      </c>
      <c r="P20" s="44">
        <v>1158800</v>
      </c>
      <c r="Q20" s="44">
        <v>1264347</v>
      </c>
    </row>
    <row r="21" spans="1:17" ht="12.75">
      <c r="A21" s="6">
        <v>1</v>
      </c>
      <c r="B21" s="4" t="s">
        <v>36</v>
      </c>
      <c r="C21" s="45">
        <v>303761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2.75">
      <c r="A22" s="6">
        <v>2</v>
      </c>
      <c r="B22" s="4" t="s">
        <v>38</v>
      </c>
      <c r="C22" s="45">
        <v>427418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6">
        <v>3</v>
      </c>
      <c r="B23" s="4" t="s">
        <v>40</v>
      </c>
      <c r="C23" s="45">
        <v>506849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6">
        <v>4</v>
      </c>
      <c r="B24" s="4" t="s">
        <v>41</v>
      </c>
      <c r="C24" s="45">
        <v>517959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2.75">
      <c r="A25" s="6">
        <v>5</v>
      </c>
      <c r="B25" s="4" t="s">
        <v>39</v>
      </c>
      <c r="C25" s="45">
        <v>548698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s="6">
        <v>6</v>
      </c>
      <c r="B26" s="4" t="s">
        <v>35</v>
      </c>
      <c r="C26" s="45">
        <v>549369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2.75">
      <c r="A27" s="6">
        <v>7</v>
      </c>
      <c r="B27" s="4" t="s">
        <v>44</v>
      </c>
      <c r="C27" s="45">
        <v>593458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2.75">
      <c r="A28" s="6">
        <v>8</v>
      </c>
      <c r="B28" s="4" t="s">
        <v>34</v>
      </c>
      <c r="C28" s="45">
        <v>624778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6">
        <v>9</v>
      </c>
      <c r="B29" s="4" t="s">
        <v>43</v>
      </c>
      <c r="C29" s="45">
        <v>637401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2.75">
      <c r="A30" s="6">
        <v>10</v>
      </c>
      <c r="B30" s="4" t="s">
        <v>37</v>
      </c>
      <c r="C30" s="45">
        <v>819442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2.75">
      <c r="A31" s="6">
        <v>11</v>
      </c>
      <c r="B31" s="4" t="s">
        <v>42</v>
      </c>
      <c r="C31" s="45">
        <v>1122759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2.75">
      <c r="A32" s="6">
        <v>12</v>
      </c>
      <c r="B32" s="4" t="s">
        <v>33</v>
      </c>
      <c r="C32" s="45">
        <v>1125735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2.75">
      <c r="A33" s="6">
        <v>13</v>
      </c>
      <c r="B33" s="4" t="s">
        <v>32</v>
      </c>
      <c r="C33" s="45">
        <v>1158800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2.75">
      <c r="A34" s="6">
        <v>14</v>
      </c>
      <c r="B34" s="4" t="s">
        <v>45</v>
      </c>
      <c r="C34" s="45">
        <v>1264347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ht="12.75"/>
    <row r="36" spans="1:17" ht="12.75">
      <c r="A36" s="8" t="s">
        <v>20</v>
      </c>
      <c r="C36" s="14">
        <f>SUM(D36:Q36)</f>
        <v>0</v>
      </c>
      <c r="D36" s="4">
        <f>SUM(D21:D34)</f>
        <v>0</v>
      </c>
      <c r="E36" s="4">
        <f aca="true" t="shared" si="2" ref="E36:Q36">SUM(E21:E34)</f>
        <v>0</v>
      </c>
      <c r="F36" s="4">
        <f t="shared" si="2"/>
        <v>0</v>
      </c>
      <c r="G36" s="4">
        <f t="shared" si="2"/>
        <v>0</v>
      </c>
      <c r="H36" s="4">
        <f t="shared" si="2"/>
        <v>0</v>
      </c>
      <c r="I36" s="4">
        <f t="shared" si="2"/>
        <v>0</v>
      </c>
      <c r="J36" s="4">
        <f t="shared" si="2"/>
        <v>0</v>
      </c>
      <c r="K36" s="4">
        <f t="shared" si="2"/>
        <v>0</v>
      </c>
      <c r="L36" s="4">
        <f t="shared" si="2"/>
        <v>0</v>
      </c>
      <c r="M36" s="4">
        <f t="shared" si="2"/>
        <v>0</v>
      </c>
      <c r="N36" s="4">
        <f t="shared" si="2"/>
        <v>0</v>
      </c>
      <c r="O36" s="4">
        <f t="shared" si="2"/>
        <v>0</v>
      </c>
      <c r="P36" s="4">
        <f t="shared" si="2"/>
        <v>0</v>
      </c>
      <c r="Q36" s="4">
        <f t="shared" si="2"/>
        <v>0</v>
      </c>
    </row>
    <row r="37" spans="1:3" ht="12.75">
      <c r="A37" s="7" t="s">
        <v>21</v>
      </c>
      <c r="C37" s="14">
        <f>AVERAGE(C21:C34)</f>
        <v>728626.7142857143</v>
      </c>
    </row>
    <row r="38" spans="1:3" ht="12.75">
      <c r="A38" s="9" t="s">
        <v>12</v>
      </c>
      <c r="B38" s="9"/>
      <c r="C38" s="14">
        <f>C36/$A$3/$A$3</f>
        <v>0</v>
      </c>
    </row>
    <row r="39" spans="1:3" ht="12.75">
      <c r="A39" s="9" t="s">
        <v>15</v>
      </c>
      <c r="B39" s="9"/>
      <c r="C39" s="15">
        <f>+C38/2/C37</f>
        <v>0</v>
      </c>
    </row>
    <row r="40" ht="12.75"/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F14" sqref="F14"/>
    </sheetView>
  </sheetViews>
  <sheetFormatPr defaultColWidth="9.140625" defaultRowHeight="12.75"/>
  <cols>
    <col min="1" max="1" width="6.140625" style="6" customWidth="1"/>
    <col min="2" max="2" width="25.7109375" style="2" customWidth="1"/>
    <col min="3" max="3" width="11.8515625" style="2" customWidth="1"/>
    <col min="4" max="4" width="10.57421875" style="2" customWidth="1"/>
    <col min="5" max="16384" width="9.140625" style="2" customWidth="1"/>
  </cols>
  <sheetData>
    <row r="1" spans="2:7" ht="12.75" customHeight="1">
      <c r="B1" s="16"/>
      <c r="C1" s="10"/>
      <c r="G1" s="2" t="s">
        <v>18</v>
      </c>
    </row>
    <row r="2" spans="1:8" s="20" customFormat="1" ht="21.75" customHeight="1">
      <c r="A2" s="17" t="s">
        <v>16</v>
      </c>
      <c r="B2" s="21" t="s">
        <v>47</v>
      </c>
      <c r="C2" s="18" t="s">
        <v>23</v>
      </c>
      <c r="D2" s="18" t="s">
        <v>24</v>
      </c>
      <c r="E2" s="19" t="s">
        <v>17</v>
      </c>
      <c r="F2" s="20" t="s">
        <v>25</v>
      </c>
      <c r="G2" s="20" t="s">
        <v>9</v>
      </c>
      <c r="H2" s="19" t="s">
        <v>11</v>
      </c>
    </row>
    <row r="3" spans="1:8" s="20" customFormat="1" ht="21.75" customHeight="1">
      <c r="A3" s="17">
        <v>14</v>
      </c>
      <c r="B3" s="7" t="s">
        <v>10</v>
      </c>
      <c r="C3" s="42">
        <f>SUM(C5:C18)</f>
        <v>900843</v>
      </c>
      <c r="D3" s="18"/>
      <c r="E3" s="19"/>
      <c r="H3" s="19"/>
    </row>
    <row r="4" spans="1:8" ht="12.75">
      <c r="A4" s="6">
        <v>0</v>
      </c>
      <c r="B4" s="3"/>
      <c r="C4" s="11">
        <v>0</v>
      </c>
      <c r="D4" s="2">
        <f>SUM(C$4:C4)</f>
        <v>0</v>
      </c>
      <c r="E4" s="2">
        <f>+A4/$A$3</f>
        <v>0</v>
      </c>
      <c r="F4" s="2">
        <f>+D4/$C$3</f>
        <v>0</v>
      </c>
      <c r="G4" s="6">
        <v>0</v>
      </c>
      <c r="H4" s="6">
        <v>0</v>
      </c>
    </row>
    <row r="5" spans="1:8" ht="12.75">
      <c r="A5" s="6">
        <v>1</v>
      </c>
      <c r="B5" s="4" t="s">
        <v>32</v>
      </c>
      <c r="C5" s="35">
        <v>468</v>
      </c>
      <c r="D5" s="2">
        <f>SUM(C$4:C5)</f>
        <v>468</v>
      </c>
      <c r="G5" s="6">
        <v>1</v>
      </c>
      <c r="H5" s="6">
        <v>1</v>
      </c>
    </row>
    <row r="6" spans="1:4" ht="12.75">
      <c r="A6" s="6">
        <v>2</v>
      </c>
      <c r="B6" s="4" t="s">
        <v>36</v>
      </c>
      <c r="C6" s="35">
        <v>6325</v>
      </c>
      <c r="D6" s="2">
        <f>SUM(C$5:C6)</f>
        <v>6793</v>
      </c>
    </row>
    <row r="7" spans="1:4" ht="12.75">
      <c r="A7" s="6">
        <v>3</v>
      </c>
      <c r="B7" s="4" t="s">
        <v>38</v>
      </c>
      <c r="C7" s="35">
        <v>13029</v>
      </c>
      <c r="D7" s="2">
        <f>SUM(C$5:C7)</f>
        <v>19822</v>
      </c>
    </row>
    <row r="8" spans="1:4" ht="12.75">
      <c r="A8" s="6">
        <v>4</v>
      </c>
      <c r="B8" s="4" t="s">
        <v>44</v>
      </c>
      <c r="C8" s="35">
        <v>15791</v>
      </c>
      <c r="D8" s="2">
        <f>SUM(C$5:C8)</f>
        <v>35613</v>
      </c>
    </row>
    <row r="9" spans="1:4" ht="12.75">
      <c r="A9" s="6">
        <v>5</v>
      </c>
      <c r="B9" s="4" t="s">
        <v>43</v>
      </c>
      <c r="C9" s="35">
        <v>18709</v>
      </c>
      <c r="D9" s="2">
        <f>SUM(C$5:C9)</f>
        <v>54322</v>
      </c>
    </row>
    <row r="10" spans="1:4" ht="12.75">
      <c r="A10" s="6">
        <v>6</v>
      </c>
      <c r="B10" s="4" t="s">
        <v>37</v>
      </c>
      <c r="C10" s="35">
        <v>22446</v>
      </c>
      <c r="D10" s="2">
        <f>SUM(C$5:C10)</f>
        <v>76768</v>
      </c>
    </row>
    <row r="11" spans="1:4" ht="12.75">
      <c r="A11" s="6">
        <v>7</v>
      </c>
      <c r="B11" s="4" t="s">
        <v>45</v>
      </c>
      <c r="C11" s="35">
        <v>25814</v>
      </c>
      <c r="D11" s="2">
        <f>SUM(C$5:C11)</f>
        <v>102582</v>
      </c>
    </row>
    <row r="12" spans="1:4" ht="12.75">
      <c r="A12" s="6">
        <v>8</v>
      </c>
      <c r="B12" s="4" t="s">
        <v>39</v>
      </c>
      <c r="C12" s="35">
        <v>33869</v>
      </c>
      <c r="D12" s="2">
        <f>SUM(C$5:C12)</f>
        <v>136451</v>
      </c>
    </row>
    <row r="13" spans="1:4" ht="12.75">
      <c r="A13" s="6">
        <v>9</v>
      </c>
      <c r="B13" s="4" t="s">
        <v>42</v>
      </c>
      <c r="C13" s="35">
        <v>36893</v>
      </c>
      <c r="D13" s="2">
        <f>SUM(C$5:C13)</f>
        <v>173344</v>
      </c>
    </row>
    <row r="14" spans="1:4" ht="12.75">
      <c r="A14" s="6">
        <v>10</v>
      </c>
      <c r="B14" s="4" t="s">
        <v>40</v>
      </c>
      <c r="C14" s="35">
        <v>45321</v>
      </c>
      <c r="D14" s="2">
        <f>SUM(C$5:C14)</f>
        <v>218665</v>
      </c>
    </row>
    <row r="15" spans="1:4" ht="12.75">
      <c r="A15" s="6">
        <v>11</v>
      </c>
      <c r="B15" s="4" t="s">
        <v>35</v>
      </c>
      <c r="C15" s="35">
        <v>55332</v>
      </c>
      <c r="D15" s="2">
        <f>SUM(C$5:C15)</f>
        <v>273997</v>
      </c>
    </row>
    <row r="16" spans="1:4" ht="12.75">
      <c r="A16" s="6">
        <v>12</v>
      </c>
      <c r="B16" s="4" t="s">
        <v>34</v>
      </c>
      <c r="C16" s="35">
        <v>134455</v>
      </c>
      <c r="D16" s="2">
        <f>SUM(C$5:C16)</f>
        <v>408452</v>
      </c>
    </row>
    <row r="17" spans="1:4" ht="12.75">
      <c r="A17" s="6">
        <v>13</v>
      </c>
      <c r="B17" s="4" t="s">
        <v>33</v>
      </c>
      <c r="C17" s="35">
        <v>159806</v>
      </c>
      <c r="D17" s="2">
        <f>SUM(C$5:C17)</f>
        <v>568258</v>
      </c>
    </row>
    <row r="18" spans="1:4" ht="12.75">
      <c r="A18" s="6">
        <v>14</v>
      </c>
      <c r="B18" s="4" t="s">
        <v>41</v>
      </c>
      <c r="C18" s="35">
        <v>332585</v>
      </c>
      <c r="D18" s="2">
        <f>SUM(C$5:C18)</f>
        <v>900843</v>
      </c>
    </row>
    <row r="19" spans="2:3" ht="12.75">
      <c r="B19" s="4"/>
      <c r="C19" s="35"/>
    </row>
    <row r="20" spans="1:17" s="44" customFormat="1" ht="12.75">
      <c r="A20" s="43"/>
      <c r="D20" s="45">
        <v>468</v>
      </c>
      <c r="E20" s="45">
        <v>6325</v>
      </c>
      <c r="F20" s="45">
        <v>13029</v>
      </c>
      <c r="G20" s="45">
        <v>15791</v>
      </c>
      <c r="H20" s="45">
        <v>18709</v>
      </c>
      <c r="I20" s="45">
        <v>22446</v>
      </c>
      <c r="J20" s="45">
        <v>25814</v>
      </c>
      <c r="K20" s="45">
        <v>33869</v>
      </c>
      <c r="L20" s="45">
        <v>36893</v>
      </c>
      <c r="M20" s="45">
        <v>45321</v>
      </c>
      <c r="N20" s="45">
        <v>55332</v>
      </c>
      <c r="O20" s="45">
        <v>134455</v>
      </c>
      <c r="P20" s="45">
        <v>159806</v>
      </c>
      <c r="Q20" s="45">
        <v>332585</v>
      </c>
    </row>
    <row r="21" spans="1:17" ht="12.75">
      <c r="A21" s="6">
        <v>1</v>
      </c>
      <c r="B21" s="4" t="s">
        <v>32</v>
      </c>
      <c r="C21" s="45">
        <v>468</v>
      </c>
      <c r="D21" s="12">
        <f aca="true" t="shared" si="0" ref="D21:Q34">+ABS($C21-D$20)</f>
        <v>0</v>
      </c>
      <c r="E21" s="12">
        <f t="shared" si="0"/>
        <v>5857</v>
      </c>
      <c r="F21" s="12">
        <f t="shared" si="0"/>
        <v>12561</v>
      </c>
      <c r="G21" s="12">
        <f t="shared" si="0"/>
        <v>15323</v>
      </c>
      <c r="H21" s="12">
        <f t="shared" si="0"/>
        <v>18241</v>
      </c>
      <c r="I21" s="12">
        <f t="shared" si="0"/>
        <v>21978</v>
      </c>
      <c r="J21" s="12">
        <f t="shared" si="0"/>
        <v>25346</v>
      </c>
      <c r="K21" s="12">
        <f t="shared" si="0"/>
        <v>33401</v>
      </c>
      <c r="L21" s="12">
        <f t="shared" si="0"/>
        <v>36425</v>
      </c>
      <c r="M21" s="12">
        <f t="shared" si="0"/>
        <v>44853</v>
      </c>
      <c r="N21" s="12">
        <f t="shared" si="0"/>
        <v>54864</v>
      </c>
      <c r="O21" s="12">
        <f t="shared" si="0"/>
        <v>133987</v>
      </c>
      <c r="P21" s="12">
        <f t="shared" si="0"/>
        <v>159338</v>
      </c>
      <c r="Q21" s="12">
        <f t="shared" si="0"/>
        <v>332117</v>
      </c>
    </row>
    <row r="22" spans="1:17" ht="12.75">
      <c r="A22" s="6">
        <v>2</v>
      </c>
      <c r="B22" s="4" t="s">
        <v>36</v>
      </c>
      <c r="C22" s="45">
        <v>6325</v>
      </c>
      <c r="D22" s="12">
        <f t="shared" si="0"/>
        <v>5857</v>
      </c>
      <c r="E22" s="12">
        <f t="shared" si="0"/>
        <v>0</v>
      </c>
      <c r="F22" s="12">
        <f t="shared" si="0"/>
        <v>6704</v>
      </c>
      <c r="G22" s="12">
        <f t="shared" si="0"/>
        <v>9466</v>
      </c>
      <c r="H22" s="12">
        <f t="shared" si="0"/>
        <v>12384</v>
      </c>
      <c r="I22" s="12">
        <f t="shared" si="0"/>
        <v>16121</v>
      </c>
      <c r="J22" s="12">
        <f t="shared" si="0"/>
        <v>19489</v>
      </c>
      <c r="K22" s="12">
        <f t="shared" si="0"/>
        <v>27544</v>
      </c>
      <c r="L22" s="12">
        <f t="shared" si="0"/>
        <v>30568</v>
      </c>
      <c r="M22" s="12">
        <f t="shared" si="0"/>
        <v>38996</v>
      </c>
      <c r="N22" s="12">
        <f t="shared" si="0"/>
        <v>49007</v>
      </c>
      <c r="O22" s="12">
        <f t="shared" si="0"/>
        <v>128130</v>
      </c>
      <c r="P22" s="12">
        <f t="shared" si="0"/>
        <v>153481</v>
      </c>
      <c r="Q22" s="12">
        <f t="shared" si="0"/>
        <v>326260</v>
      </c>
    </row>
    <row r="23" spans="1:17" ht="12.75">
      <c r="A23" s="6">
        <v>3</v>
      </c>
      <c r="B23" s="4" t="s">
        <v>38</v>
      </c>
      <c r="C23" s="45">
        <v>13029</v>
      </c>
      <c r="D23" s="12">
        <f t="shared" si="0"/>
        <v>12561</v>
      </c>
      <c r="E23" s="12">
        <f t="shared" si="0"/>
        <v>6704</v>
      </c>
      <c r="F23" s="12">
        <f t="shared" si="0"/>
        <v>0</v>
      </c>
      <c r="G23" s="12">
        <f t="shared" si="0"/>
        <v>2762</v>
      </c>
      <c r="H23" s="12">
        <f t="shared" si="0"/>
        <v>5680</v>
      </c>
      <c r="I23" s="12">
        <f t="shared" si="0"/>
        <v>9417</v>
      </c>
      <c r="J23" s="12">
        <f t="shared" si="0"/>
        <v>12785</v>
      </c>
      <c r="K23" s="12">
        <f t="shared" si="0"/>
        <v>20840</v>
      </c>
      <c r="L23" s="12">
        <f t="shared" si="0"/>
        <v>23864</v>
      </c>
      <c r="M23" s="12">
        <f t="shared" si="0"/>
        <v>32292</v>
      </c>
      <c r="N23" s="12">
        <f t="shared" si="0"/>
        <v>42303</v>
      </c>
      <c r="O23" s="12">
        <f t="shared" si="0"/>
        <v>121426</v>
      </c>
      <c r="P23" s="12">
        <f t="shared" si="0"/>
        <v>146777</v>
      </c>
      <c r="Q23" s="12">
        <f t="shared" si="0"/>
        <v>319556</v>
      </c>
    </row>
    <row r="24" spans="1:17" ht="12.75">
      <c r="A24" s="6">
        <v>4</v>
      </c>
      <c r="B24" s="4" t="s">
        <v>44</v>
      </c>
      <c r="C24" s="45">
        <v>15791</v>
      </c>
      <c r="D24" s="12">
        <f t="shared" si="0"/>
        <v>15323</v>
      </c>
      <c r="E24" s="12">
        <f t="shared" si="0"/>
        <v>9466</v>
      </c>
      <c r="F24" s="12">
        <f t="shared" si="0"/>
        <v>2762</v>
      </c>
      <c r="G24" s="12">
        <f t="shared" si="0"/>
        <v>0</v>
      </c>
      <c r="H24" s="12">
        <f t="shared" si="0"/>
        <v>2918</v>
      </c>
      <c r="I24" s="12">
        <f t="shared" si="0"/>
        <v>6655</v>
      </c>
      <c r="J24" s="12">
        <f t="shared" si="0"/>
        <v>10023</v>
      </c>
      <c r="K24" s="12">
        <f t="shared" si="0"/>
        <v>18078</v>
      </c>
      <c r="L24" s="12">
        <f t="shared" si="0"/>
        <v>21102</v>
      </c>
      <c r="M24" s="12">
        <f t="shared" si="0"/>
        <v>29530</v>
      </c>
      <c r="N24" s="12">
        <f t="shared" si="0"/>
        <v>39541</v>
      </c>
      <c r="O24" s="12">
        <f t="shared" si="0"/>
        <v>118664</v>
      </c>
      <c r="P24" s="12">
        <f t="shared" si="0"/>
        <v>144015</v>
      </c>
      <c r="Q24" s="12">
        <f t="shared" si="0"/>
        <v>316794</v>
      </c>
    </row>
    <row r="25" spans="1:17" ht="12.75">
      <c r="A25" s="6">
        <v>5</v>
      </c>
      <c r="B25" s="4" t="s">
        <v>43</v>
      </c>
      <c r="C25" s="45">
        <v>18709</v>
      </c>
      <c r="D25" s="12">
        <f t="shared" si="0"/>
        <v>18241</v>
      </c>
      <c r="E25" s="12">
        <f t="shared" si="0"/>
        <v>12384</v>
      </c>
      <c r="F25" s="12">
        <f t="shared" si="0"/>
        <v>5680</v>
      </c>
      <c r="G25" s="12">
        <f t="shared" si="0"/>
        <v>2918</v>
      </c>
      <c r="H25" s="12">
        <f t="shared" si="0"/>
        <v>0</v>
      </c>
      <c r="I25" s="12">
        <f t="shared" si="0"/>
        <v>3737</v>
      </c>
      <c r="J25" s="12">
        <f t="shared" si="0"/>
        <v>7105</v>
      </c>
      <c r="K25" s="12">
        <f t="shared" si="0"/>
        <v>15160</v>
      </c>
      <c r="L25" s="12">
        <f t="shared" si="0"/>
        <v>18184</v>
      </c>
      <c r="M25" s="12">
        <f t="shared" si="0"/>
        <v>26612</v>
      </c>
      <c r="N25" s="12">
        <f t="shared" si="0"/>
        <v>36623</v>
      </c>
      <c r="O25" s="12">
        <f t="shared" si="0"/>
        <v>115746</v>
      </c>
      <c r="P25" s="12">
        <f t="shared" si="0"/>
        <v>141097</v>
      </c>
      <c r="Q25" s="12">
        <f t="shared" si="0"/>
        <v>313876</v>
      </c>
    </row>
    <row r="26" spans="1:17" ht="12.75">
      <c r="A26" s="6">
        <v>6</v>
      </c>
      <c r="B26" s="4" t="s">
        <v>37</v>
      </c>
      <c r="C26" s="45">
        <v>22446</v>
      </c>
      <c r="D26" s="12">
        <f t="shared" si="0"/>
        <v>21978</v>
      </c>
      <c r="E26" s="12">
        <f t="shared" si="0"/>
        <v>16121</v>
      </c>
      <c r="F26" s="12">
        <f t="shared" si="0"/>
        <v>9417</v>
      </c>
      <c r="G26" s="12">
        <f t="shared" si="0"/>
        <v>6655</v>
      </c>
      <c r="H26" s="12">
        <f t="shared" si="0"/>
        <v>3737</v>
      </c>
      <c r="I26" s="12">
        <f t="shared" si="0"/>
        <v>0</v>
      </c>
      <c r="J26" s="12">
        <f t="shared" si="0"/>
        <v>3368</v>
      </c>
      <c r="K26" s="12">
        <f t="shared" si="0"/>
        <v>11423</v>
      </c>
      <c r="L26" s="12">
        <f t="shared" si="0"/>
        <v>14447</v>
      </c>
      <c r="M26" s="12">
        <f t="shared" si="0"/>
        <v>22875</v>
      </c>
      <c r="N26" s="12">
        <f t="shared" si="0"/>
        <v>32886</v>
      </c>
      <c r="O26" s="12">
        <f t="shared" si="0"/>
        <v>112009</v>
      </c>
      <c r="P26" s="12">
        <f t="shared" si="0"/>
        <v>137360</v>
      </c>
      <c r="Q26" s="12">
        <f t="shared" si="0"/>
        <v>310139</v>
      </c>
    </row>
    <row r="27" spans="1:17" ht="12.75">
      <c r="A27" s="6">
        <v>7</v>
      </c>
      <c r="B27" s="4" t="s">
        <v>45</v>
      </c>
      <c r="C27" s="45">
        <v>25814</v>
      </c>
      <c r="D27" s="12">
        <f t="shared" si="0"/>
        <v>25346</v>
      </c>
      <c r="E27" s="12">
        <f t="shared" si="0"/>
        <v>19489</v>
      </c>
      <c r="F27" s="12">
        <f t="shared" si="0"/>
        <v>12785</v>
      </c>
      <c r="G27" s="12">
        <f t="shared" si="0"/>
        <v>10023</v>
      </c>
      <c r="H27" s="12">
        <f t="shared" si="0"/>
        <v>7105</v>
      </c>
      <c r="I27" s="12">
        <f t="shared" si="0"/>
        <v>3368</v>
      </c>
      <c r="J27" s="12">
        <f t="shared" si="0"/>
        <v>0</v>
      </c>
      <c r="K27" s="12">
        <f t="shared" si="0"/>
        <v>8055</v>
      </c>
      <c r="L27" s="12">
        <f t="shared" si="0"/>
        <v>11079</v>
      </c>
      <c r="M27" s="12">
        <f t="shared" si="0"/>
        <v>19507</v>
      </c>
      <c r="N27" s="12">
        <f t="shared" si="0"/>
        <v>29518</v>
      </c>
      <c r="O27" s="12">
        <f t="shared" si="0"/>
        <v>108641</v>
      </c>
      <c r="P27" s="12">
        <f t="shared" si="0"/>
        <v>133992</v>
      </c>
      <c r="Q27" s="12">
        <f t="shared" si="0"/>
        <v>306771</v>
      </c>
    </row>
    <row r="28" spans="1:17" ht="12.75">
      <c r="A28" s="6">
        <v>8</v>
      </c>
      <c r="B28" s="4" t="s">
        <v>39</v>
      </c>
      <c r="C28" s="45">
        <v>33869</v>
      </c>
      <c r="D28" s="12">
        <f t="shared" si="0"/>
        <v>33401</v>
      </c>
      <c r="E28" s="12">
        <f t="shared" si="0"/>
        <v>27544</v>
      </c>
      <c r="F28" s="12">
        <f t="shared" si="0"/>
        <v>20840</v>
      </c>
      <c r="G28" s="12">
        <f t="shared" si="0"/>
        <v>18078</v>
      </c>
      <c r="H28" s="12">
        <f t="shared" si="0"/>
        <v>15160</v>
      </c>
      <c r="I28" s="12">
        <f t="shared" si="0"/>
        <v>11423</v>
      </c>
      <c r="J28" s="12">
        <f t="shared" si="0"/>
        <v>8055</v>
      </c>
      <c r="K28" s="12">
        <f t="shared" si="0"/>
        <v>0</v>
      </c>
      <c r="L28" s="12">
        <f t="shared" si="0"/>
        <v>3024</v>
      </c>
      <c r="M28" s="12">
        <f t="shared" si="0"/>
        <v>11452</v>
      </c>
      <c r="N28" s="12">
        <f t="shared" si="0"/>
        <v>21463</v>
      </c>
      <c r="O28" s="12">
        <f>+ABS($C28-O$20)</f>
        <v>100586</v>
      </c>
      <c r="P28" s="12">
        <f t="shared" si="0"/>
        <v>125937</v>
      </c>
      <c r="Q28" s="12">
        <f t="shared" si="0"/>
        <v>298716</v>
      </c>
    </row>
    <row r="29" spans="1:17" ht="12.75">
      <c r="A29" s="6">
        <v>9</v>
      </c>
      <c r="B29" s="4" t="s">
        <v>42</v>
      </c>
      <c r="C29" s="45">
        <v>36893</v>
      </c>
      <c r="D29" s="12">
        <f t="shared" si="0"/>
        <v>36425</v>
      </c>
      <c r="E29" s="12">
        <f t="shared" si="0"/>
        <v>30568</v>
      </c>
      <c r="F29" s="12">
        <f t="shared" si="0"/>
        <v>23864</v>
      </c>
      <c r="G29" s="12">
        <f t="shared" si="0"/>
        <v>21102</v>
      </c>
      <c r="H29" s="12">
        <f t="shared" si="0"/>
        <v>18184</v>
      </c>
      <c r="I29" s="12">
        <f t="shared" si="0"/>
        <v>14447</v>
      </c>
      <c r="J29" s="12">
        <f t="shared" si="0"/>
        <v>11079</v>
      </c>
      <c r="K29" s="12">
        <f t="shared" si="0"/>
        <v>3024</v>
      </c>
      <c r="L29" s="12">
        <f t="shared" si="0"/>
        <v>0</v>
      </c>
      <c r="M29" s="12">
        <f t="shared" si="0"/>
        <v>8428</v>
      </c>
      <c r="N29" s="12">
        <f t="shared" si="0"/>
        <v>18439</v>
      </c>
      <c r="O29" s="12">
        <f t="shared" si="0"/>
        <v>97562</v>
      </c>
      <c r="P29" s="12">
        <f t="shared" si="0"/>
        <v>122913</v>
      </c>
      <c r="Q29" s="12">
        <f t="shared" si="0"/>
        <v>295692</v>
      </c>
    </row>
    <row r="30" spans="1:17" ht="12.75">
      <c r="A30" s="6">
        <v>10</v>
      </c>
      <c r="B30" s="4" t="s">
        <v>40</v>
      </c>
      <c r="C30" s="45">
        <v>45321</v>
      </c>
      <c r="D30" s="12">
        <f t="shared" si="0"/>
        <v>44853</v>
      </c>
      <c r="E30" s="12">
        <f t="shared" si="0"/>
        <v>38996</v>
      </c>
      <c r="F30" s="12">
        <f t="shared" si="0"/>
        <v>32292</v>
      </c>
      <c r="G30" s="12">
        <f t="shared" si="0"/>
        <v>29530</v>
      </c>
      <c r="H30" s="12">
        <f t="shared" si="0"/>
        <v>26612</v>
      </c>
      <c r="I30" s="12">
        <f t="shared" si="0"/>
        <v>22875</v>
      </c>
      <c r="J30" s="12">
        <f t="shared" si="0"/>
        <v>19507</v>
      </c>
      <c r="K30" s="12">
        <f t="shared" si="0"/>
        <v>11452</v>
      </c>
      <c r="L30" s="12">
        <f t="shared" si="0"/>
        <v>8428</v>
      </c>
      <c r="M30" s="12">
        <f t="shared" si="0"/>
        <v>0</v>
      </c>
      <c r="N30" s="12">
        <f t="shared" si="0"/>
        <v>10011</v>
      </c>
      <c r="O30" s="12">
        <f t="shared" si="0"/>
        <v>89134</v>
      </c>
      <c r="P30" s="12">
        <f t="shared" si="0"/>
        <v>114485</v>
      </c>
      <c r="Q30" s="12">
        <f t="shared" si="0"/>
        <v>287264</v>
      </c>
    </row>
    <row r="31" spans="1:17" ht="12.75">
      <c r="A31" s="6">
        <v>11</v>
      </c>
      <c r="B31" s="4" t="s">
        <v>35</v>
      </c>
      <c r="C31" s="45">
        <v>55332</v>
      </c>
      <c r="D31" s="12">
        <f t="shared" si="0"/>
        <v>54864</v>
      </c>
      <c r="E31" s="12">
        <f t="shared" si="0"/>
        <v>49007</v>
      </c>
      <c r="F31" s="12">
        <f t="shared" si="0"/>
        <v>42303</v>
      </c>
      <c r="G31" s="12">
        <f t="shared" si="0"/>
        <v>39541</v>
      </c>
      <c r="H31" s="12">
        <f t="shared" si="0"/>
        <v>36623</v>
      </c>
      <c r="I31" s="12">
        <f t="shared" si="0"/>
        <v>32886</v>
      </c>
      <c r="J31" s="12">
        <f t="shared" si="0"/>
        <v>29518</v>
      </c>
      <c r="K31" s="12">
        <f t="shared" si="0"/>
        <v>21463</v>
      </c>
      <c r="L31" s="12">
        <f t="shared" si="0"/>
        <v>18439</v>
      </c>
      <c r="M31" s="12">
        <f t="shared" si="0"/>
        <v>10011</v>
      </c>
      <c r="N31" s="12">
        <f t="shared" si="0"/>
        <v>0</v>
      </c>
      <c r="O31" s="12">
        <f t="shared" si="0"/>
        <v>79123</v>
      </c>
      <c r="P31" s="12">
        <f t="shared" si="0"/>
        <v>104474</v>
      </c>
      <c r="Q31" s="12">
        <f t="shared" si="0"/>
        <v>277253</v>
      </c>
    </row>
    <row r="32" spans="1:17" ht="12.75">
      <c r="A32" s="6">
        <v>12</v>
      </c>
      <c r="B32" s="4" t="s">
        <v>34</v>
      </c>
      <c r="C32" s="45">
        <v>134455</v>
      </c>
      <c r="D32" s="12">
        <f t="shared" si="0"/>
        <v>133987</v>
      </c>
      <c r="E32" s="12">
        <f t="shared" si="0"/>
        <v>128130</v>
      </c>
      <c r="F32" s="12">
        <f t="shared" si="0"/>
        <v>121426</v>
      </c>
      <c r="G32" s="12">
        <f t="shared" si="0"/>
        <v>118664</v>
      </c>
      <c r="H32" s="12">
        <f t="shared" si="0"/>
        <v>115746</v>
      </c>
      <c r="I32" s="12">
        <f t="shared" si="0"/>
        <v>112009</v>
      </c>
      <c r="J32" s="12">
        <f t="shared" si="0"/>
        <v>108641</v>
      </c>
      <c r="K32" s="12">
        <f t="shared" si="0"/>
        <v>100586</v>
      </c>
      <c r="L32" s="12">
        <f t="shared" si="0"/>
        <v>97562</v>
      </c>
      <c r="M32" s="12">
        <f t="shared" si="0"/>
        <v>89134</v>
      </c>
      <c r="N32" s="12">
        <f t="shared" si="0"/>
        <v>79123</v>
      </c>
      <c r="O32" s="12">
        <f t="shared" si="0"/>
        <v>0</v>
      </c>
      <c r="P32" s="12">
        <f t="shared" si="0"/>
        <v>25351</v>
      </c>
      <c r="Q32" s="12">
        <f>+ABS($C32-Q$20)</f>
        <v>198130</v>
      </c>
    </row>
    <row r="33" spans="1:17" ht="12.75">
      <c r="A33" s="6">
        <v>13</v>
      </c>
      <c r="B33" s="4" t="s">
        <v>33</v>
      </c>
      <c r="C33" s="45">
        <v>159806</v>
      </c>
      <c r="D33" s="12">
        <f t="shared" si="0"/>
        <v>159338</v>
      </c>
      <c r="E33" s="12">
        <f t="shared" si="0"/>
        <v>153481</v>
      </c>
      <c r="F33" s="12">
        <f t="shared" si="0"/>
        <v>146777</v>
      </c>
      <c r="G33" s="12">
        <f t="shared" si="0"/>
        <v>144015</v>
      </c>
      <c r="H33" s="12">
        <f t="shared" si="0"/>
        <v>141097</v>
      </c>
      <c r="I33" s="12">
        <f t="shared" si="0"/>
        <v>137360</v>
      </c>
      <c r="J33" s="12">
        <f t="shared" si="0"/>
        <v>133992</v>
      </c>
      <c r="K33" s="12">
        <f t="shared" si="0"/>
        <v>125937</v>
      </c>
      <c r="L33" s="12">
        <f t="shared" si="0"/>
        <v>122913</v>
      </c>
      <c r="M33" s="12">
        <f t="shared" si="0"/>
        <v>114485</v>
      </c>
      <c r="N33" s="12">
        <f t="shared" si="0"/>
        <v>104474</v>
      </c>
      <c r="O33" s="12">
        <f t="shared" si="0"/>
        <v>25351</v>
      </c>
      <c r="P33" s="12">
        <f t="shared" si="0"/>
        <v>0</v>
      </c>
      <c r="Q33" s="12">
        <f t="shared" si="0"/>
        <v>172779</v>
      </c>
    </row>
    <row r="34" spans="1:17" ht="12.75">
      <c r="A34" s="6">
        <v>14</v>
      </c>
      <c r="B34" s="4" t="s">
        <v>41</v>
      </c>
      <c r="C34" s="45">
        <v>332585</v>
      </c>
      <c r="D34" s="12">
        <f t="shared" si="0"/>
        <v>332117</v>
      </c>
      <c r="E34" s="12">
        <f t="shared" si="0"/>
        <v>326260</v>
      </c>
      <c r="F34" s="12">
        <f t="shared" si="0"/>
        <v>319556</v>
      </c>
      <c r="G34" s="12">
        <f t="shared" si="0"/>
        <v>316794</v>
      </c>
      <c r="H34" s="12">
        <f t="shared" si="0"/>
        <v>313876</v>
      </c>
      <c r="I34" s="12">
        <f t="shared" si="0"/>
        <v>310139</v>
      </c>
      <c r="J34" s="12">
        <f t="shared" si="0"/>
        <v>306771</v>
      </c>
      <c r="K34" s="12">
        <f t="shared" si="0"/>
        <v>298716</v>
      </c>
      <c r="L34" s="12">
        <f t="shared" si="0"/>
        <v>295692</v>
      </c>
      <c r="M34" s="12">
        <f t="shared" si="0"/>
        <v>287264</v>
      </c>
      <c r="N34" s="12">
        <f t="shared" si="0"/>
        <v>277253</v>
      </c>
      <c r="O34" s="12">
        <f t="shared" si="0"/>
        <v>198130</v>
      </c>
      <c r="P34" s="12">
        <f t="shared" si="0"/>
        <v>172779</v>
      </c>
      <c r="Q34" s="12">
        <f t="shared" si="0"/>
        <v>0</v>
      </c>
    </row>
    <row r="35" ht="12.75"/>
    <row r="36" spans="1:17" ht="12.75">
      <c r="A36" s="8" t="s">
        <v>20</v>
      </c>
      <c r="C36" s="14">
        <f>SUM(D36:Q36)</f>
        <v>15119778</v>
      </c>
      <c r="D36" s="4">
        <f>SUM(D21:D34)</f>
        <v>894291</v>
      </c>
      <c r="E36" s="4">
        <f aca="true" t="shared" si="1" ref="E36:P36">SUM(E21:E34)</f>
        <v>824007</v>
      </c>
      <c r="F36" s="4">
        <f t="shared" si="1"/>
        <v>756967</v>
      </c>
      <c r="G36" s="4">
        <f t="shared" si="1"/>
        <v>734871</v>
      </c>
      <c r="H36" s="4">
        <f t="shared" si="1"/>
        <v>717363</v>
      </c>
      <c r="I36" s="4">
        <f t="shared" si="1"/>
        <v>702415</v>
      </c>
      <c r="J36" s="4">
        <f t="shared" si="1"/>
        <v>695679</v>
      </c>
      <c r="K36" s="4">
        <f t="shared" si="1"/>
        <v>695679</v>
      </c>
      <c r="L36" s="4">
        <f t="shared" si="1"/>
        <v>701727</v>
      </c>
      <c r="M36" s="4">
        <f t="shared" si="1"/>
        <v>735439</v>
      </c>
      <c r="N36" s="4">
        <f t="shared" si="1"/>
        <v>795505</v>
      </c>
      <c r="O36" s="4">
        <f t="shared" si="1"/>
        <v>1428489</v>
      </c>
      <c r="P36" s="4">
        <f t="shared" si="1"/>
        <v>1681999</v>
      </c>
      <c r="Q36" s="4">
        <f>SUM(Q21:Q34)</f>
        <v>3755347</v>
      </c>
    </row>
    <row r="37" spans="1:3" ht="12.75">
      <c r="A37" s="7" t="s">
        <v>21</v>
      </c>
      <c r="C37" s="14">
        <f>AVERAGE(C21:C34)</f>
        <v>64345.92857142857</v>
      </c>
    </row>
    <row r="38" spans="1:3" ht="12.75">
      <c r="A38" s="9" t="s">
        <v>12</v>
      </c>
      <c r="B38" s="9"/>
      <c r="C38" s="14">
        <f>C36/$A$3/$A$3</f>
        <v>77141.72448979593</v>
      </c>
    </row>
    <row r="39" spans="1:3" ht="12.75">
      <c r="A39" s="9" t="s">
        <v>15</v>
      </c>
      <c r="B39" s="9"/>
      <c r="C39" s="15">
        <f>+C38/2/C37</f>
        <v>0.5994297246341166</v>
      </c>
    </row>
    <row r="40" ht="12.75"/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F27" sqref="F27"/>
    </sheetView>
  </sheetViews>
  <sheetFormatPr defaultColWidth="9.140625" defaultRowHeight="15.75" customHeight="1"/>
  <cols>
    <col min="1" max="1" width="20.00390625" style="2" customWidth="1"/>
    <col min="2" max="2" width="12.140625" style="2" customWidth="1"/>
    <col min="3" max="3" width="12.7109375" style="2" customWidth="1"/>
    <col min="4" max="5" width="11.00390625" style="2" customWidth="1"/>
    <col min="6" max="6" width="12.421875" style="2" customWidth="1"/>
    <col min="7" max="7" width="14.00390625" style="2" customWidth="1"/>
    <col min="8" max="16384" width="9.140625" style="2" customWidth="1"/>
  </cols>
  <sheetData>
    <row r="1" spans="2:7" s="22" customFormat="1" ht="29.25" customHeight="1">
      <c r="B1" s="23" t="s">
        <v>26</v>
      </c>
      <c r="C1" s="24" t="s">
        <v>27</v>
      </c>
      <c r="D1" s="25" t="s">
        <v>28</v>
      </c>
      <c r="E1" s="26" t="s">
        <v>29</v>
      </c>
      <c r="F1" s="27" t="s">
        <v>30</v>
      </c>
      <c r="G1" s="28" t="s">
        <v>31</v>
      </c>
    </row>
    <row r="2" spans="1:7" s="22" customFormat="1" ht="18" customHeight="1">
      <c r="A2" s="29"/>
      <c r="B2" s="23"/>
      <c r="C2" s="30"/>
      <c r="D2" s="31"/>
      <c r="E2" s="26"/>
      <c r="F2" s="27"/>
      <c r="G2" s="28"/>
    </row>
    <row r="3" spans="1:7" s="22" customFormat="1" ht="18" customHeight="1">
      <c r="A3" s="29"/>
      <c r="B3" s="30"/>
      <c r="C3" s="30"/>
      <c r="D3" s="32"/>
      <c r="E3" s="33"/>
      <c r="F3" s="33"/>
      <c r="G3" s="33"/>
    </row>
    <row r="4" spans="1:7" ht="16.5" customHeight="1">
      <c r="A4" s="4" t="s">
        <v>32</v>
      </c>
      <c r="B4" s="35">
        <v>1158800</v>
      </c>
      <c r="C4" s="35">
        <v>492708.133133955</v>
      </c>
      <c r="D4" s="35">
        <v>468</v>
      </c>
      <c r="E4" s="35">
        <v>33585</v>
      </c>
      <c r="F4" s="35">
        <v>40651</v>
      </c>
      <c r="G4" s="35">
        <v>23691</v>
      </c>
    </row>
    <row r="5" spans="1:7" ht="16.5" customHeight="1">
      <c r="A5" s="4" t="s">
        <v>33</v>
      </c>
      <c r="B5" s="35">
        <v>1125735</v>
      </c>
      <c r="C5" s="35">
        <v>179727.94399437786</v>
      </c>
      <c r="D5" s="35">
        <v>159806</v>
      </c>
      <c r="E5" s="35">
        <v>1307553</v>
      </c>
      <c r="F5" s="35">
        <v>7685</v>
      </c>
      <c r="G5" s="35">
        <v>41761</v>
      </c>
    </row>
    <row r="6" spans="1:7" ht="16.5" customHeight="1">
      <c r="A6" s="4" t="s">
        <v>34</v>
      </c>
      <c r="B6" s="35">
        <v>624778</v>
      </c>
      <c r="C6" s="35">
        <v>108716.00544586053</v>
      </c>
      <c r="D6" s="35">
        <v>134455</v>
      </c>
      <c r="E6" s="35">
        <v>675236</v>
      </c>
      <c r="F6" s="35">
        <v>5231</v>
      </c>
      <c r="G6" s="35">
        <v>21118</v>
      </c>
    </row>
    <row r="7" spans="1:7" ht="16.5" customHeight="1">
      <c r="A7" s="4" t="s">
        <v>35</v>
      </c>
      <c r="B7" s="35">
        <v>549369</v>
      </c>
      <c r="C7" s="35">
        <v>103386.31252430867</v>
      </c>
      <c r="D7" s="35">
        <v>55332</v>
      </c>
      <c r="E7" s="35">
        <v>516772</v>
      </c>
      <c r="F7" s="35">
        <v>2688</v>
      </c>
      <c r="G7" s="35">
        <v>20226</v>
      </c>
    </row>
    <row r="8" spans="1:7" ht="16.5" customHeight="1">
      <c r="A8" s="4" t="s">
        <v>36</v>
      </c>
      <c r="B8" s="35">
        <v>303761</v>
      </c>
      <c r="C8" s="35">
        <v>48299.85437753058</v>
      </c>
      <c r="D8" s="35">
        <v>6325</v>
      </c>
      <c r="E8" s="35">
        <v>93779</v>
      </c>
      <c r="F8" s="35">
        <v>2651</v>
      </c>
      <c r="G8" s="35">
        <v>16115</v>
      </c>
    </row>
    <row r="9" spans="1:7" ht="16.5" customHeight="1">
      <c r="A9" s="4" t="s">
        <v>37</v>
      </c>
      <c r="B9" s="35">
        <v>819442</v>
      </c>
      <c r="C9" s="35">
        <v>129874.11825647057</v>
      </c>
      <c r="D9" s="35">
        <v>22446</v>
      </c>
      <c r="E9" s="35">
        <v>417670</v>
      </c>
      <c r="F9" s="35">
        <v>1226</v>
      </c>
      <c r="G9" s="35">
        <v>74135</v>
      </c>
    </row>
    <row r="10" spans="1:7" ht="16.5" customHeight="1">
      <c r="A10" s="4" t="s">
        <v>38</v>
      </c>
      <c r="B10" s="35">
        <v>427418</v>
      </c>
      <c r="C10" s="35">
        <v>69268.40284377996</v>
      </c>
      <c r="D10" s="35">
        <v>13029</v>
      </c>
      <c r="E10" s="35">
        <v>99510</v>
      </c>
      <c r="F10" s="35">
        <v>2581</v>
      </c>
      <c r="G10" s="35">
        <v>19334</v>
      </c>
    </row>
    <row r="11" spans="1:7" ht="16.5" customHeight="1">
      <c r="A11" s="4" t="s">
        <v>39</v>
      </c>
      <c r="B11" s="35">
        <v>548698</v>
      </c>
      <c r="C11" s="35">
        <v>94021.41984039368</v>
      </c>
      <c r="D11" s="35">
        <v>33869</v>
      </c>
      <c r="E11" s="35">
        <v>426602</v>
      </c>
      <c r="F11" s="35">
        <v>1908</v>
      </c>
      <c r="G11" s="35">
        <v>20497</v>
      </c>
    </row>
    <row r="12" spans="1:7" ht="16.5" customHeight="1">
      <c r="A12" s="4" t="s">
        <v>40</v>
      </c>
      <c r="B12" s="35">
        <v>506849</v>
      </c>
      <c r="C12" s="35">
        <v>82910.48849662588</v>
      </c>
      <c r="D12" s="35">
        <v>45321</v>
      </c>
      <c r="E12" s="35">
        <v>437677</v>
      </c>
      <c r="F12" s="35">
        <v>2764</v>
      </c>
      <c r="G12" s="35">
        <v>21865</v>
      </c>
    </row>
    <row r="13" spans="1:7" ht="16.5" customHeight="1">
      <c r="A13" s="4" t="s">
        <v>41</v>
      </c>
      <c r="B13" s="35">
        <v>517959</v>
      </c>
      <c r="C13" s="35">
        <v>81039.22223419209</v>
      </c>
      <c r="D13" s="35">
        <v>332585</v>
      </c>
      <c r="E13" s="35">
        <v>648054</v>
      </c>
      <c r="F13" s="35">
        <v>1980</v>
      </c>
      <c r="G13" s="35">
        <v>21548</v>
      </c>
    </row>
    <row r="14" spans="1:7" ht="16.5" customHeight="1">
      <c r="A14" s="4" t="s">
        <v>42</v>
      </c>
      <c r="B14" s="35">
        <v>1122759</v>
      </c>
      <c r="C14" s="35">
        <v>197929.043517832</v>
      </c>
      <c r="D14" s="35">
        <v>36893</v>
      </c>
      <c r="E14" s="35">
        <v>971139</v>
      </c>
      <c r="F14" s="35">
        <v>2267</v>
      </c>
      <c r="G14" s="35">
        <v>63777</v>
      </c>
    </row>
    <row r="15" spans="1:7" ht="16.5" customHeight="1">
      <c r="A15" s="4" t="s">
        <v>43</v>
      </c>
      <c r="B15" s="35">
        <v>637401</v>
      </c>
      <c r="C15" s="35">
        <v>96535.40874374576</v>
      </c>
      <c r="D15" s="35">
        <v>18709</v>
      </c>
      <c r="E15" s="35">
        <v>514936</v>
      </c>
      <c r="F15" s="35">
        <v>2905</v>
      </c>
      <c r="G15" s="35">
        <v>39395</v>
      </c>
    </row>
    <row r="16" spans="1:7" ht="16.5" customHeight="1">
      <c r="A16" s="4" t="s">
        <v>44</v>
      </c>
      <c r="B16" s="35">
        <v>593458</v>
      </c>
      <c r="C16" s="35">
        <v>95168.62057959392</v>
      </c>
      <c r="D16" s="35">
        <v>15791</v>
      </c>
      <c r="E16" s="35">
        <v>277016</v>
      </c>
      <c r="F16" s="35">
        <v>2906</v>
      </c>
      <c r="G16" s="35">
        <v>29759</v>
      </c>
    </row>
    <row r="17" spans="1:7" ht="16.5" customHeight="1">
      <c r="A17" s="4" t="s">
        <v>45</v>
      </c>
      <c r="B17" s="35">
        <v>1264347</v>
      </c>
      <c r="C17" s="35">
        <v>205248.02601168343</v>
      </c>
      <c r="D17" s="35">
        <v>25814</v>
      </c>
      <c r="E17" s="35">
        <v>351300</v>
      </c>
      <c r="F17" s="35">
        <v>1558</v>
      </c>
      <c r="G17" s="35">
        <v>101214</v>
      </c>
    </row>
    <row r="18" ht="15.75" customHeight="1">
      <c r="A18" s="4"/>
    </row>
    <row r="19" spans="2:7" ht="15.75" customHeight="1">
      <c r="B19" s="36"/>
      <c r="C19" s="36"/>
      <c r="D19" s="36"/>
      <c r="E19" s="36"/>
      <c r="F19" s="36"/>
      <c r="G19" s="36"/>
    </row>
    <row r="20" ht="15.75" customHeight="1">
      <c r="A20" s="37"/>
    </row>
    <row r="21" s="34" customFormat="1" ht="15.75" customHeight="1">
      <c r="A21" s="38"/>
    </row>
    <row r="22" ht="15.75" customHeight="1">
      <c r="A22" s="39"/>
    </row>
    <row r="23" ht="15.75" customHeight="1">
      <c r="A23" s="40"/>
    </row>
    <row r="24" ht="15.75" customHeight="1">
      <c r="A24" s="40"/>
    </row>
    <row r="25" ht="15.75" customHeight="1">
      <c r="A25" s="40"/>
    </row>
    <row r="26" ht="15.75" customHeight="1">
      <c r="A26" s="40"/>
    </row>
    <row r="27" ht="15.75" customHeight="1">
      <c r="A27" s="40"/>
    </row>
    <row r="28" ht="15.75" customHeight="1">
      <c r="A28" s="40"/>
    </row>
    <row r="29" ht="15.75" customHeight="1">
      <c r="A29" s="40"/>
    </row>
    <row r="30" ht="15.75" customHeight="1">
      <c r="A30" s="40"/>
    </row>
    <row r="31" ht="15.75" customHeight="1">
      <c r="A31" s="40"/>
    </row>
    <row r="32" ht="15.75" customHeight="1">
      <c r="A32" s="40"/>
    </row>
    <row r="33" ht="15.75" customHeight="1">
      <c r="A33" s="40"/>
    </row>
    <row r="34" ht="15.75" customHeight="1">
      <c r="A34" s="4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2004-09-01T15:13:46Z</dcterms:created>
  <dcterms:modified xsi:type="dcterms:W3CDTF">2004-10-08T17:56:01Z</dcterms:modified>
  <cp:category/>
  <cp:version/>
  <cp:contentType/>
  <cp:contentStatus/>
</cp:coreProperties>
</file>